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595" activeTab="2"/>
  </bookViews>
  <sheets>
    <sheet name="Суммарный рейтинг" sheetId="1" r:id="rId1"/>
    <sheet name="оценки" sheetId="2" r:id="rId2"/>
    <sheet name="свод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<sst xmlns="http://schemas.openxmlformats.org/spreadsheetml/2006/main" count="122" uniqueCount="63">
  <si>
    <t>ЗАЧЕТЫ</t>
  </si>
  <si>
    <t>ЭКЗАМЕНЫ</t>
  </si>
  <si>
    <t>ФИО</t>
  </si>
  <si>
    <t>1 группа</t>
  </si>
  <si>
    <t>Средний балл</t>
  </si>
  <si>
    <t>№ п/п</t>
  </si>
  <si>
    <t>Фин. основа</t>
  </si>
  <si>
    <t>Рейтинг студента</t>
  </si>
  <si>
    <t>к</t>
  </si>
  <si>
    <t>Иностранный язык</t>
  </si>
  <si>
    <t>Суммарный рейтинг студента</t>
  </si>
  <si>
    <t>Поощрение (%)</t>
  </si>
  <si>
    <t>Рейтинг по ЕГЭ</t>
  </si>
  <si>
    <t>Суммарный балл по ЕГЭ</t>
  </si>
  <si>
    <t>б</t>
  </si>
  <si>
    <t>Сотникова Алина Михайловна</t>
  </si>
  <si>
    <t>Смирнова Валерия Юрьевна</t>
  </si>
  <si>
    <t>Салихов Арсен Артурович</t>
  </si>
  <si>
    <t>Попова Анастасия Станиславовна</t>
  </si>
  <si>
    <t>Пащенко Елизавета Евгеньевна</t>
  </si>
  <si>
    <t>Орлов Никита Константинович</t>
  </si>
  <si>
    <t>Марченко Илья Владимирович</t>
  </si>
  <si>
    <t>Лущенко Дмитрий Геннадьевич</t>
  </si>
  <si>
    <t>Лазарева Евгения Евгеньевна</t>
  </si>
  <si>
    <t>Ковальчук Маргарита Сергеевна</t>
  </si>
  <si>
    <t>Калугин Захар Сергеевич</t>
  </si>
  <si>
    <t>Дроздова Валерия Андреевна</t>
  </si>
  <si>
    <t>Дмитриева Элиза Сергеевна</t>
  </si>
  <si>
    <t>Буренкова Кристина Сергеевна</t>
  </si>
  <si>
    <t>Бритова Анна Констатиновна</t>
  </si>
  <si>
    <t>Абдулин Максим Дмитриевич</t>
  </si>
  <si>
    <t>Ковалева Елена Артаковна</t>
  </si>
  <si>
    <t>Социальная демография и этнография</t>
  </si>
  <si>
    <t>Психология социальной работы</t>
  </si>
  <si>
    <t>Социальная демогр. и этнография</t>
  </si>
  <si>
    <t>Возрастная психология</t>
  </si>
  <si>
    <t>Методы иссл. в СР</t>
  </si>
  <si>
    <t>Осн. соц. Медицины</t>
  </si>
  <si>
    <t>Теория СР</t>
  </si>
  <si>
    <t>ЗОЖ</t>
  </si>
  <si>
    <t>Патронажный уход</t>
  </si>
  <si>
    <t>История соц. Медицины</t>
  </si>
  <si>
    <t>РЕЙТИНГ СТУДЕНТОВ ФАКУЛЬТЕТА СОЦИАЛЬНОЙ РАБОТЫ 2016 ГОДА НАБОРА</t>
  </si>
  <si>
    <t>Суммарный рейтинг студента за 1-й семестр</t>
  </si>
  <si>
    <t>Суммарный рейтинг студента за 2-й семестр</t>
  </si>
  <si>
    <t>Суммарный рейтинг студента за 3-й семестр</t>
  </si>
  <si>
    <t>Суммарный рейтинг студента за 4-й семестр</t>
  </si>
  <si>
    <t>Рейтинг студента за         2 КУРС</t>
  </si>
  <si>
    <t>Суммарный рейтинг студента за 5-й семестр</t>
  </si>
  <si>
    <t>Суммарный рейтинг студента за 6-й семестр</t>
  </si>
  <si>
    <t>Рейтинг студента за         3 КУРС</t>
  </si>
  <si>
    <t>Рейтинг студента за         1, 2 и 3 КУРСЫ</t>
  </si>
  <si>
    <t>Суммарный рейтинг студента за 7-й семестр</t>
  </si>
  <si>
    <t>Суммарный рейтинг студента за 8-й семестр</t>
  </si>
  <si>
    <t>Рейтинг студента за         4 КУРС</t>
  </si>
  <si>
    <t>Рейтинг студента за         1, 2, 3 и 4 КУРСЫ</t>
  </si>
  <si>
    <t>РЕЗУЛЬТАТЫ СДАЧИ ЗАЧЕТОВ И ЭКЗАМЕНОВ В ЗИМНЮЮ СЕССИЮ 2017-2018 уч. года  2 курс</t>
  </si>
  <si>
    <t>РЕЙТИНГ СТУДЕНТОВ ФАКУЛЬТЕТА СОЦИАЛЬНОЙ РАБОТЫ в ЗИМНЮЮ СЕССИЮ 2017-2018 уч. года  2 курс</t>
  </si>
  <si>
    <t>Педагогика</t>
  </si>
  <si>
    <t>Физ. культура</t>
  </si>
  <si>
    <t>Рейтинг студента за 1,2,3 семестры</t>
  </si>
  <si>
    <t>Рейтинг студента за  1  КУРС</t>
  </si>
  <si>
    <t>Рейтинг студента за 1 и 2 КУРСЫ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</si>
</sst>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i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b/>
      <i/>
      <sz val="22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/>
    </xf>
    <xf numFmtId="0" fontId="61" fillId="0" borderId="10" xfId="0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/>
    </xf>
    <xf numFmtId="0" fontId="64" fillId="4" borderId="10" xfId="0" applyFont="1" applyFill="1" applyBorder="1" applyAlignment="1">
      <alignment horizontal="center" vertical="center" textRotation="90" wrapText="1"/>
    </xf>
    <xf numFmtId="0" fontId="64" fillId="33" borderId="10" xfId="0" applyFont="1" applyFill="1" applyBorder="1" applyAlignment="1">
      <alignment horizontal="center" vertical="center" textRotation="90" wrapText="1"/>
    </xf>
    <xf numFmtId="1" fontId="50" fillId="4" borderId="10" xfId="0" applyNumberFormat="1" applyFont="1" applyFill="1" applyBorder="1" applyAlignment="1">
      <alignment horizontal="center" vertical="center"/>
    </xf>
    <xf numFmtId="1" fontId="64" fillId="4" borderId="10" xfId="0" applyNumberFormat="1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1" xfId="0" applyFont="1" applyBorder="1" applyAlignment="1">
      <alignment horizontal="center" vertical="center" textRotation="90" wrapText="1"/>
    </xf>
    <xf numFmtId="0" fontId="63" fillId="0" borderId="12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082;%201&#1089;&#1077;&#1084;&#1077;&#1089;&#1090;&#1088;%2016-17%20&#1088;&#1077;&#1081;&#1090;&#1080;&#1085;&#1075;%20(&#1085;&#1072;&#1073;&#1086;&#1088;%20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B5" t="str">
            <v>Абдулин Максим Дмитриевич</v>
          </cell>
        </row>
        <row r="6">
          <cell r="B6" t="str">
            <v>Бритова Анна Констатиновна</v>
          </cell>
        </row>
        <row r="7">
          <cell r="B7" t="str">
            <v>Буренкова Кристина Сергеевна</v>
          </cell>
        </row>
        <row r="8">
          <cell r="B8" t="str">
            <v>Дмитриева Элиза Сергеевна</v>
          </cell>
        </row>
        <row r="9">
          <cell r="B9" t="str">
            <v>Дроздова Валерия Андреевна</v>
          </cell>
        </row>
        <row r="11">
          <cell r="B11" t="str">
            <v>Калугин Захар Сергеевич</v>
          </cell>
        </row>
        <row r="12">
          <cell r="B12" t="str">
            <v>Ковалева Елена Артаковна</v>
          </cell>
        </row>
        <row r="13">
          <cell r="B13" t="str">
            <v>Ковальчук Маргарита Сергеевна</v>
          </cell>
        </row>
        <row r="15">
          <cell r="B15" t="str">
            <v>Лазарева Евгения Евгеньевна</v>
          </cell>
        </row>
        <row r="16">
          <cell r="B16" t="str">
            <v>Лущенко Дмитрий Геннадьевич</v>
          </cell>
        </row>
        <row r="17">
          <cell r="B17" t="str">
            <v>Марченко Илья Владимирович</v>
          </cell>
        </row>
        <row r="18">
          <cell r="B18" t="str">
            <v>Орлов Никита Константинович</v>
          </cell>
        </row>
        <row r="19">
          <cell r="B19" t="str">
            <v>Пащенко Елизавета Евгеньевна</v>
          </cell>
        </row>
        <row r="20">
          <cell r="B20" t="str">
            <v>Попова Анастасия Станиславовна</v>
          </cell>
        </row>
        <row r="21">
          <cell r="B21" t="str">
            <v>Салихов Арсен Артурович</v>
          </cell>
        </row>
        <row r="22">
          <cell r="B22" t="str">
            <v>Смирнова Валерия Юрьевна</v>
          </cell>
        </row>
        <row r="23">
          <cell r="B23" t="str">
            <v>Сотникова Алина Михайловна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="50" zoomScaleNormal="50" zoomScalePageLayoutView="0" workbookViewId="0" topLeftCell="A1">
      <selection activeCell="E27" sqref="E27"/>
    </sheetView>
  </sheetViews>
  <sheetFormatPr defaultColWidth="9.140625" defaultRowHeight="15"/>
  <cols>
    <col min="2" max="2" width="9.421875" style="0" customWidth="1"/>
    <col min="3" max="3" width="73.7109375" style="0" customWidth="1"/>
    <col min="4" max="10" width="20.7109375" style="0" customWidth="1"/>
    <col min="11" max="11" width="29.7109375" style="0" customWidth="1"/>
    <col min="12" max="20" width="20.7109375" style="0" customWidth="1"/>
  </cols>
  <sheetData>
    <row r="1" spans="1:7" ht="20.25">
      <c r="A1" s="37" t="s">
        <v>42</v>
      </c>
      <c r="B1" s="37"/>
      <c r="C1" s="37"/>
      <c r="D1" s="37"/>
      <c r="E1" s="37"/>
      <c r="F1" s="37"/>
      <c r="G1" s="37"/>
    </row>
    <row r="2" spans="1:20" ht="409.5">
      <c r="A2" s="5" t="s">
        <v>5</v>
      </c>
      <c r="B2" s="6" t="s">
        <v>6</v>
      </c>
      <c r="C2" s="24" t="s">
        <v>2</v>
      </c>
      <c r="D2" s="25" t="s">
        <v>12</v>
      </c>
      <c r="E2" s="6" t="s">
        <v>43</v>
      </c>
      <c r="F2" s="6" t="s">
        <v>44</v>
      </c>
      <c r="G2" s="32" t="s">
        <v>61</v>
      </c>
      <c r="H2" s="6" t="s">
        <v>45</v>
      </c>
      <c r="I2" s="6" t="s">
        <v>60</v>
      </c>
      <c r="J2" s="6" t="s">
        <v>46</v>
      </c>
      <c r="K2" s="32" t="s">
        <v>47</v>
      </c>
      <c r="L2" s="33" t="s">
        <v>62</v>
      </c>
      <c r="M2" s="6" t="s">
        <v>48</v>
      </c>
      <c r="N2" s="6" t="s">
        <v>49</v>
      </c>
      <c r="O2" s="32" t="s">
        <v>50</v>
      </c>
      <c r="P2" s="33" t="s">
        <v>51</v>
      </c>
      <c r="Q2" s="6" t="s">
        <v>52</v>
      </c>
      <c r="R2" s="6" t="s">
        <v>53</v>
      </c>
      <c r="S2" s="32" t="s">
        <v>54</v>
      </c>
      <c r="T2" s="33" t="s">
        <v>55</v>
      </c>
    </row>
    <row r="3" spans="1:20" ht="33">
      <c r="A3" s="7">
        <v>1</v>
      </c>
      <c r="B3" s="7" t="s">
        <v>14</v>
      </c>
      <c r="C3" s="8" t="str">
        <f>'[1]Лист1'!B5</f>
        <v>Абдулин Максим Дмитриевич</v>
      </c>
      <c r="D3" s="26">
        <v>200</v>
      </c>
      <c r="E3" s="27">
        <v>1269.99</v>
      </c>
      <c r="F3" s="27">
        <v>1027</v>
      </c>
      <c r="G3" s="34">
        <f>SUM(E3:F3)</f>
        <v>2296.99</v>
      </c>
      <c r="H3" s="27">
        <v>1131.18</v>
      </c>
      <c r="I3" s="27">
        <f>SUM(G3,H3)</f>
        <v>3428.17</v>
      </c>
      <c r="J3" s="29"/>
      <c r="K3" s="35"/>
      <c r="L3" s="33"/>
      <c r="M3" s="29"/>
      <c r="N3" s="29"/>
      <c r="O3" s="32"/>
      <c r="P3" s="33"/>
      <c r="Q3" s="29"/>
      <c r="R3" s="29"/>
      <c r="S3" s="32"/>
      <c r="T3" s="33"/>
    </row>
    <row r="4" spans="1:20" ht="33">
      <c r="A4" s="7">
        <v>2</v>
      </c>
      <c r="B4" s="7" t="s">
        <v>14</v>
      </c>
      <c r="C4" s="8" t="str">
        <f>'[1]Лист1'!B6</f>
        <v>Бритова Анна Констатиновна</v>
      </c>
      <c r="D4" s="26">
        <v>205</v>
      </c>
      <c r="E4" s="27">
        <v>1059.87</v>
      </c>
      <c r="F4" s="27">
        <v>891</v>
      </c>
      <c r="G4" s="34">
        <f aca="true" t="shared" si="0" ref="G4:G19">SUM(E4:F4)</f>
        <v>1950.87</v>
      </c>
      <c r="H4" s="27">
        <v>1090</v>
      </c>
      <c r="I4" s="27">
        <f aca="true" t="shared" si="1" ref="I4:I19">SUM(G4,H4)</f>
        <v>3040.87</v>
      </c>
      <c r="J4" s="29"/>
      <c r="K4" s="36"/>
      <c r="L4" s="33"/>
      <c r="M4" s="29"/>
      <c r="N4" s="29"/>
      <c r="O4" s="32"/>
      <c r="P4" s="33"/>
      <c r="Q4" s="29"/>
      <c r="R4" s="29"/>
      <c r="S4" s="32"/>
      <c r="T4" s="33"/>
    </row>
    <row r="5" spans="1:20" ht="33">
      <c r="A5" s="7">
        <v>3</v>
      </c>
      <c r="B5" s="7" t="s">
        <v>14</v>
      </c>
      <c r="C5" s="8" t="str">
        <f>'[1]Лист1'!B7</f>
        <v>Буренкова Кристина Сергеевна</v>
      </c>
      <c r="D5" s="26">
        <v>212</v>
      </c>
      <c r="E5" s="27">
        <v>1044.34</v>
      </c>
      <c r="F5" s="27">
        <v>945</v>
      </c>
      <c r="G5" s="34">
        <f t="shared" si="0"/>
        <v>1989.34</v>
      </c>
      <c r="H5" s="27">
        <v>1157.46</v>
      </c>
      <c r="I5" s="27">
        <f t="shared" si="1"/>
        <v>3146.8</v>
      </c>
      <c r="J5" s="29"/>
      <c r="K5" s="36"/>
      <c r="L5" s="33"/>
      <c r="M5" s="29"/>
      <c r="N5" s="29"/>
      <c r="O5" s="32"/>
      <c r="P5" s="33"/>
      <c r="Q5" s="29"/>
      <c r="R5" s="29"/>
      <c r="S5" s="32"/>
      <c r="T5" s="33"/>
    </row>
    <row r="6" spans="1:20" ht="33">
      <c r="A6" s="7">
        <v>4</v>
      </c>
      <c r="B6" s="7" t="s">
        <v>14</v>
      </c>
      <c r="C6" s="8" t="str">
        <f>'[1]Лист1'!B8</f>
        <v>Дмитриева Элиза Сергеевна</v>
      </c>
      <c r="D6" s="26">
        <v>193</v>
      </c>
      <c r="E6" s="27">
        <v>991</v>
      </c>
      <c r="F6" s="27">
        <v>904</v>
      </c>
      <c r="G6" s="34">
        <f t="shared" si="0"/>
        <v>1895</v>
      </c>
      <c r="H6" s="27">
        <v>1144</v>
      </c>
      <c r="I6" s="27">
        <f t="shared" si="1"/>
        <v>3039</v>
      </c>
      <c r="J6" s="29"/>
      <c r="K6" s="36"/>
      <c r="L6" s="33"/>
      <c r="M6" s="29"/>
      <c r="N6" s="29"/>
      <c r="O6" s="32"/>
      <c r="P6" s="33"/>
      <c r="Q6" s="29"/>
      <c r="R6" s="29"/>
      <c r="S6" s="32"/>
      <c r="T6" s="33"/>
    </row>
    <row r="7" spans="1:20" ht="33">
      <c r="A7" s="7">
        <v>5</v>
      </c>
      <c r="B7" s="7" t="s">
        <v>8</v>
      </c>
      <c r="C7" s="8" t="str">
        <f>'[1]Лист1'!B9</f>
        <v>Дроздова Валерия Андреевна</v>
      </c>
      <c r="D7" s="26">
        <v>187</v>
      </c>
      <c r="E7" s="27">
        <v>1295.74</v>
      </c>
      <c r="F7" s="27">
        <v>1042</v>
      </c>
      <c r="G7" s="34">
        <f t="shared" si="0"/>
        <v>2337.74</v>
      </c>
      <c r="H7" s="27">
        <v>1238.26</v>
      </c>
      <c r="I7" s="27">
        <f t="shared" si="1"/>
        <v>3576</v>
      </c>
      <c r="J7" s="29"/>
      <c r="K7" s="36"/>
      <c r="L7" s="33"/>
      <c r="M7" s="29"/>
      <c r="N7" s="29"/>
      <c r="O7" s="32"/>
      <c r="P7" s="33"/>
      <c r="Q7" s="29"/>
      <c r="R7" s="29"/>
      <c r="S7" s="32"/>
      <c r="T7" s="33"/>
    </row>
    <row r="8" spans="1:20" ht="33">
      <c r="A8" s="7">
        <v>6</v>
      </c>
      <c r="B8" s="7" t="s">
        <v>14</v>
      </c>
      <c r="C8" s="8" t="str">
        <f>'[1]Лист1'!B11</f>
        <v>Калугин Захар Сергеевич</v>
      </c>
      <c r="D8" s="26">
        <v>195</v>
      </c>
      <c r="E8" s="27">
        <v>1011.01</v>
      </c>
      <c r="F8" s="27">
        <v>866</v>
      </c>
      <c r="G8" s="34">
        <f t="shared" si="0"/>
        <v>1877.01</v>
      </c>
      <c r="H8" s="27">
        <v>1054</v>
      </c>
      <c r="I8" s="27">
        <f t="shared" si="1"/>
        <v>2931.01</v>
      </c>
      <c r="J8" s="29"/>
      <c r="K8" s="36"/>
      <c r="L8" s="33"/>
      <c r="M8" s="29"/>
      <c r="N8" s="29"/>
      <c r="O8" s="32"/>
      <c r="P8" s="33"/>
      <c r="Q8" s="29"/>
      <c r="R8" s="29"/>
      <c r="S8" s="32"/>
      <c r="T8" s="33"/>
    </row>
    <row r="9" spans="1:20" ht="33">
      <c r="A9" s="7">
        <v>7</v>
      </c>
      <c r="B9" s="7" t="s">
        <v>8</v>
      </c>
      <c r="C9" s="8" t="str">
        <f>'[1]Лист1'!B12</f>
        <v>Ковалева Елена Артаковна</v>
      </c>
      <c r="D9" s="26">
        <v>178</v>
      </c>
      <c r="E9" s="27">
        <v>797</v>
      </c>
      <c r="F9" s="27">
        <v>772</v>
      </c>
      <c r="G9" s="34">
        <f t="shared" si="0"/>
        <v>1569</v>
      </c>
      <c r="H9" s="27">
        <v>815</v>
      </c>
      <c r="I9" s="27">
        <f t="shared" si="1"/>
        <v>2384</v>
      </c>
      <c r="J9" s="29"/>
      <c r="K9" s="36"/>
      <c r="L9" s="33"/>
      <c r="M9" s="29"/>
      <c r="N9" s="29"/>
      <c r="O9" s="32"/>
      <c r="P9" s="33"/>
      <c r="Q9" s="29"/>
      <c r="R9" s="29"/>
      <c r="S9" s="32"/>
      <c r="T9" s="33"/>
    </row>
    <row r="10" spans="1:20" ht="33">
      <c r="A10" s="7">
        <v>8</v>
      </c>
      <c r="B10" s="7" t="s">
        <v>14</v>
      </c>
      <c r="C10" s="8" t="str">
        <f>'[1]Лист1'!B13</f>
        <v>Ковальчук Маргарита Сергеевна</v>
      </c>
      <c r="D10" s="26">
        <v>189</v>
      </c>
      <c r="E10" s="27">
        <v>1132.21</v>
      </c>
      <c r="F10" s="27">
        <v>880</v>
      </c>
      <c r="G10" s="34">
        <f t="shared" si="0"/>
        <v>2012.21</v>
      </c>
      <c r="H10" s="27">
        <v>1171</v>
      </c>
      <c r="I10" s="27">
        <f t="shared" si="1"/>
        <v>3183.21</v>
      </c>
      <c r="J10" s="29"/>
      <c r="K10" s="36"/>
      <c r="L10" s="33"/>
      <c r="M10" s="29"/>
      <c r="N10" s="29"/>
      <c r="O10" s="32"/>
      <c r="P10" s="33"/>
      <c r="Q10" s="29"/>
      <c r="R10" s="29"/>
      <c r="S10" s="32"/>
      <c r="T10" s="33"/>
    </row>
    <row r="11" spans="1:20" ht="33">
      <c r="A11" s="7">
        <v>9</v>
      </c>
      <c r="B11" s="7" t="s">
        <v>8</v>
      </c>
      <c r="C11" s="8" t="str">
        <f>'[1]Лист1'!B15</f>
        <v>Лазарева Евгения Евгеньевна</v>
      </c>
      <c r="D11" s="26">
        <v>171</v>
      </c>
      <c r="E11" s="27">
        <v>884</v>
      </c>
      <c r="F11" s="27">
        <v>774</v>
      </c>
      <c r="G11" s="34">
        <f t="shared" si="0"/>
        <v>1658</v>
      </c>
      <c r="H11" s="27">
        <v>976</v>
      </c>
      <c r="I11" s="27">
        <f t="shared" si="1"/>
        <v>2634</v>
      </c>
      <c r="J11" s="29"/>
      <c r="K11" s="36"/>
      <c r="L11" s="33"/>
      <c r="M11" s="29"/>
      <c r="N11" s="29"/>
      <c r="O11" s="32"/>
      <c r="P11" s="33"/>
      <c r="Q11" s="29"/>
      <c r="R11" s="29"/>
      <c r="S11" s="32"/>
      <c r="T11" s="33"/>
    </row>
    <row r="12" spans="1:20" ht="33">
      <c r="A12" s="7">
        <v>10</v>
      </c>
      <c r="B12" s="7" t="s">
        <v>8</v>
      </c>
      <c r="C12" s="8" t="str">
        <f>'[1]Лист1'!B16</f>
        <v>Лущенко Дмитрий Геннадьевич</v>
      </c>
      <c r="D12" s="26">
        <v>193</v>
      </c>
      <c r="E12" s="27">
        <v>1261.74</v>
      </c>
      <c r="F12" s="27">
        <v>956</v>
      </c>
      <c r="G12" s="34">
        <f t="shared" si="0"/>
        <v>2217.74</v>
      </c>
      <c r="H12" s="27">
        <v>1089</v>
      </c>
      <c r="I12" s="27">
        <f t="shared" si="1"/>
        <v>3306.74</v>
      </c>
      <c r="J12" s="29"/>
      <c r="K12" s="36"/>
      <c r="L12" s="33"/>
      <c r="M12" s="29"/>
      <c r="N12" s="29"/>
      <c r="O12" s="32"/>
      <c r="P12" s="33"/>
      <c r="Q12" s="29"/>
      <c r="R12" s="29"/>
      <c r="S12" s="32"/>
      <c r="T12" s="33"/>
    </row>
    <row r="13" spans="1:20" ht="33">
      <c r="A13" s="7">
        <v>11</v>
      </c>
      <c r="B13" s="7" t="s">
        <v>14</v>
      </c>
      <c r="C13" s="8" t="str">
        <f>'[1]Лист1'!B17</f>
        <v>Марченко Илья Владимирович</v>
      </c>
      <c r="D13" s="26">
        <v>208</v>
      </c>
      <c r="E13" s="27">
        <v>1176.06</v>
      </c>
      <c r="F13" s="27">
        <v>811</v>
      </c>
      <c r="G13" s="34">
        <f t="shared" si="0"/>
        <v>1987.06</v>
      </c>
      <c r="H13" s="27">
        <v>839</v>
      </c>
      <c r="I13" s="27">
        <f t="shared" si="1"/>
        <v>2826.06</v>
      </c>
      <c r="J13" s="29"/>
      <c r="K13" s="36"/>
      <c r="L13" s="33"/>
      <c r="M13" s="29"/>
      <c r="N13" s="29"/>
      <c r="O13" s="32"/>
      <c r="P13" s="33"/>
      <c r="Q13" s="29"/>
      <c r="R13" s="29"/>
      <c r="S13" s="32"/>
      <c r="T13" s="33"/>
    </row>
    <row r="14" spans="1:20" ht="33">
      <c r="A14" s="7">
        <v>12</v>
      </c>
      <c r="B14" s="7" t="s">
        <v>8</v>
      </c>
      <c r="C14" s="8" t="str">
        <f>'[1]Лист1'!B18</f>
        <v>Орлов Никита Константинович</v>
      </c>
      <c r="D14" s="26">
        <v>137</v>
      </c>
      <c r="E14" s="27">
        <v>720.12</v>
      </c>
      <c r="F14" s="27">
        <v>535</v>
      </c>
      <c r="G14" s="34">
        <f t="shared" si="0"/>
        <v>1255.12</v>
      </c>
      <c r="H14" s="27">
        <v>623</v>
      </c>
      <c r="I14" s="27">
        <f t="shared" si="1"/>
        <v>1878.12</v>
      </c>
      <c r="J14" s="29"/>
      <c r="K14" s="36"/>
      <c r="L14" s="33"/>
      <c r="M14" s="29"/>
      <c r="N14" s="29"/>
      <c r="O14" s="32"/>
      <c r="P14" s="33"/>
      <c r="Q14" s="29"/>
      <c r="R14" s="29"/>
      <c r="S14" s="32"/>
      <c r="T14" s="33"/>
    </row>
    <row r="15" spans="1:20" ht="33">
      <c r="A15" s="7">
        <v>13</v>
      </c>
      <c r="B15" s="7" t="s">
        <v>8</v>
      </c>
      <c r="C15" s="8" t="str">
        <f>'[1]Лист1'!B19</f>
        <v>Пащенко Елизавета Евгеньевна</v>
      </c>
      <c r="D15" s="26">
        <v>146</v>
      </c>
      <c r="E15" s="27">
        <v>1010.82</v>
      </c>
      <c r="F15" s="27">
        <v>834</v>
      </c>
      <c r="G15" s="34">
        <f t="shared" si="0"/>
        <v>1844.8200000000002</v>
      </c>
      <c r="H15" s="27">
        <v>1005</v>
      </c>
      <c r="I15" s="27">
        <f t="shared" si="1"/>
        <v>2849.82</v>
      </c>
      <c r="J15" s="29"/>
      <c r="K15" s="36"/>
      <c r="L15" s="33"/>
      <c r="M15" s="29"/>
      <c r="N15" s="29"/>
      <c r="O15" s="32"/>
      <c r="P15" s="33"/>
      <c r="Q15" s="29"/>
      <c r="R15" s="29"/>
      <c r="S15" s="32"/>
      <c r="T15" s="33"/>
    </row>
    <row r="16" spans="1:20" ht="33">
      <c r="A16" s="7">
        <v>14</v>
      </c>
      <c r="B16" s="7" t="s">
        <v>14</v>
      </c>
      <c r="C16" s="8" t="str">
        <f>'[1]Лист1'!B20</f>
        <v>Попова Анастасия Станиславовна</v>
      </c>
      <c r="D16" s="26">
        <v>196</v>
      </c>
      <c r="E16" s="27">
        <v>579.74</v>
      </c>
      <c r="F16" s="27">
        <v>882</v>
      </c>
      <c r="G16" s="34">
        <f t="shared" si="0"/>
        <v>1461.74</v>
      </c>
      <c r="H16" s="27">
        <v>1090</v>
      </c>
      <c r="I16" s="27">
        <f t="shared" si="1"/>
        <v>2551.74</v>
      </c>
      <c r="J16" s="29"/>
      <c r="K16" s="36"/>
      <c r="L16" s="33"/>
      <c r="M16" s="29"/>
      <c r="N16" s="29"/>
      <c r="O16" s="32"/>
      <c r="P16" s="33"/>
      <c r="Q16" s="29"/>
      <c r="R16" s="29"/>
      <c r="S16" s="32"/>
      <c r="T16" s="33"/>
    </row>
    <row r="17" spans="1:20" ht="33">
      <c r="A17" s="7">
        <v>15</v>
      </c>
      <c r="B17" s="7" t="s">
        <v>14</v>
      </c>
      <c r="C17" s="8" t="str">
        <f>'[1]Лист1'!B21</f>
        <v>Салихов Арсен Артурович</v>
      </c>
      <c r="D17" s="26">
        <v>207</v>
      </c>
      <c r="E17" s="27">
        <v>758.88</v>
      </c>
      <c r="F17" s="27">
        <v>710</v>
      </c>
      <c r="G17" s="34">
        <f t="shared" si="0"/>
        <v>1468.88</v>
      </c>
      <c r="H17" s="27">
        <v>635</v>
      </c>
      <c r="I17" s="27">
        <f t="shared" si="1"/>
        <v>2103.88</v>
      </c>
      <c r="J17" s="29"/>
      <c r="K17" s="36"/>
      <c r="L17" s="33"/>
      <c r="M17" s="29"/>
      <c r="N17" s="29"/>
      <c r="O17" s="32"/>
      <c r="P17" s="33"/>
      <c r="Q17" s="29"/>
      <c r="R17" s="29"/>
      <c r="S17" s="32"/>
      <c r="T17" s="33"/>
    </row>
    <row r="18" spans="1:20" ht="33">
      <c r="A18" s="7">
        <v>16</v>
      </c>
      <c r="B18" s="7" t="s">
        <v>8</v>
      </c>
      <c r="C18" s="8" t="str">
        <f>'[1]Лист1'!B22</f>
        <v>Смирнова Валерия Юрьевна</v>
      </c>
      <c r="D18" s="26">
        <v>184</v>
      </c>
      <c r="E18" s="27">
        <v>1231</v>
      </c>
      <c r="F18" s="27">
        <v>1010</v>
      </c>
      <c r="G18" s="34">
        <f t="shared" si="0"/>
        <v>2241</v>
      </c>
      <c r="H18" s="27">
        <v>1206.95</v>
      </c>
      <c r="I18" s="27">
        <f t="shared" si="1"/>
        <v>3447.95</v>
      </c>
      <c r="J18" s="29"/>
      <c r="K18" s="36"/>
      <c r="L18" s="33"/>
      <c r="M18" s="29"/>
      <c r="N18" s="29"/>
      <c r="O18" s="32"/>
      <c r="P18" s="33"/>
      <c r="Q18" s="29"/>
      <c r="R18" s="29"/>
      <c r="S18" s="32"/>
      <c r="T18" s="33"/>
    </row>
    <row r="19" spans="1:20" ht="33">
      <c r="A19" s="7">
        <v>17</v>
      </c>
      <c r="B19" s="7" t="s">
        <v>8</v>
      </c>
      <c r="C19" s="8" t="str">
        <f>'[1]Лист1'!B23</f>
        <v>Сотникова Алина Михайловна</v>
      </c>
      <c r="D19" s="26">
        <v>141</v>
      </c>
      <c r="E19" s="27">
        <v>705</v>
      </c>
      <c r="F19" s="27">
        <v>731</v>
      </c>
      <c r="G19" s="34">
        <f t="shared" si="0"/>
        <v>1436</v>
      </c>
      <c r="H19" s="27">
        <v>846</v>
      </c>
      <c r="I19" s="27">
        <f t="shared" si="1"/>
        <v>2282</v>
      </c>
      <c r="J19" s="29"/>
      <c r="K19" s="36"/>
      <c r="L19" s="33"/>
      <c r="M19" s="29"/>
      <c r="N19" s="29"/>
      <c r="O19" s="32"/>
      <c r="P19" s="33"/>
      <c r="Q19" s="29"/>
      <c r="R19" s="29"/>
      <c r="S19" s="32"/>
      <c r="T19" s="3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90" zoomScaleNormal="90" workbookViewId="0" topLeftCell="A1">
      <selection activeCell="I21" sqref="I21"/>
    </sheetView>
  </sheetViews>
  <sheetFormatPr defaultColWidth="9.140625" defaultRowHeight="15"/>
  <cols>
    <col min="1" max="1" width="6.00390625" style="0" customWidth="1"/>
    <col min="2" max="2" width="59.8515625" style="0" customWidth="1"/>
    <col min="3" max="6" width="7.57421875" style="0" customWidth="1"/>
    <col min="7" max="9" width="7.00390625" style="0" customWidth="1"/>
    <col min="10" max="10" width="7.421875" style="0" customWidth="1"/>
    <col min="11" max="11" width="7.28125" style="0" customWidth="1"/>
    <col min="12" max="12" width="8.7109375" style="0" customWidth="1"/>
    <col min="13" max="13" width="5.57421875" style="0" customWidth="1"/>
    <col min="14" max="14" width="8.8515625" style="0" customWidth="1"/>
    <col min="15" max="15" width="6.57421875" style="0" customWidth="1"/>
    <col min="16" max="16" width="9.57421875" style="0" customWidth="1"/>
    <col min="17" max="17" width="5.8515625" style="0" customWidth="1"/>
  </cols>
  <sheetData>
    <row r="1" spans="1:17" ht="15.75" customHeight="1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75">
      <c r="A2" s="40"/>
      <c r="B2" s="43" t="s">
        <v>2</v>
      </c>
      <c r="C2" s="38" t="s">
        <v>0</v>
      </c>
      <c r="D2" s="38"/>
      <c r="E2" s="38"/>
      <c r="F2" s="38"/>
      <c r="G2" s="38"/>
      <c r="H2" s="28"/>
      <c r="I2" s="28"/>
      <c r="J2" s="14"/>
      <c r="K2" s="14"/>
      <c r="L2" s="47" t="s">
        <v>1</v>
      </c>
      <c r="M2" s="48"/>
      <c r="N2" s="48"/>
      <c r="O2" s="48"/>
      <c r="P2" s="48"/>
      <c r="Q2" s="49"/>
    </row>
    <row r="3" spans="1:17" ht="108" customHeight="1">
      <c r="A3" s="40"/>
      <c r="B3" s="43"/>
      <c r="C3" s="30" t="s">
        <v>35</v>
      </c>
      <c r="D3" s="30" t="s">
        <v>36</v>
      </c>
      <c r="E3" s="30" t="s">
        <v>37</v>
      </c>
      <c r="F3" s="30" t="s">
        <v>38</v>
      </c>
      <c r="G3" s="30" t="s">
        <v>39</v>
      </c>
      <c r="H3" s="30" t="s">
        <v>58</v>
      </c>
      <c r="I3" s="30" t="s">
        <v>59</v>
      </c>
      <c r="J3" s="30" t="s">
        <v>40</v>
      </c>
      <c r="K3" s="30" t="s">
        <v>41</v>
      </c>
      <c r="L3" s="45" t="s">
        <v>9</v>
      </c>
      <c r="M3" s="46"/>
      <c r="N3" s="44" t="s">
        <v>32</v>
      </c>
      <c r="O3" s="44"/>
      <c r="P3" s="44" t="s">
        <v>33</v>
      </c>
      <c r="Q3" s="44"/>
    </row>
    <row r="4" spans="1:17" ht="15.75" customHeight="1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9.25" customHeight="1">
      <c r="A5" s="15">
        <v>1</v>
      </c>
      <c r="B5" s="16" t="s">
        <v>30</v>
      </c>
      <c r="C5" s="17">
        <v>100</v>
      </c>
      <c r="D5" s="17">
        <v>100</v>
      </c>
      <c r="E5" s="18">
        <v>95</v>
      </c>
      <c r="F5" s="18">
        <v>100</v>
      </c>
      <c r="G5" s="18">
        <v>100</v>
      </c>
      <c r="H5" s="18">
        <v>100</v>
      </c>
      <c r="I5" s="18">
        <v>81</v>
      </c>
      <c r="J5" s="18">
        <v>90</v>
      </c>
      <c r="K5" s="18">
        <v>95</v>
      </c>
      <c r="L5" s="18">
        <v>118</v>
      </c>
      <c r="M5" s="18">
        <v>5</v>
      </c>
      <c r="N5" s="18">
        <v>116</v>
      </c>
      <c r="O5" s="18">
        <v>5</v>
      </c>
      <c r="P5" s="18">
        <v>130</v>
      </c>
      <c r="Q5" s="18">
        <v>5</v>
      </c>
    </row>
    <row r="6" spans="1:17" ht="29.25" customHeight="1">
      <c r="A6" s="15">
        <v>2</v>
      </c>
      <c r="B6" s="16" t="s">
        <v>29</v>
      </c>
      <c r="C6" s="17">
        <v>90</v>
      </c>
      <c r="D6" s="17">
        <v>75</v>
      </c>
      <c r="E6" s="18">
        <v>77</v>
      </c>
      <c r="F6" s="18">
        <v>85</v>
      </c>
      <c r="G6" s="18">
        <v>100</v>
      </c>
      <c r="H6" s="18">
        <v>100</v>
      </c>
      <c r="I6" s="18">
        <v>75</v>
      </c>
      <c r="J6" s="18">
        <v>80</v>
      </c>
      <c r="K6" s="18">
        <v>77</v>
      </c>
      <c r="L6" s="18">
        <v>98</v>
      </c>
      <c r="M6" s="18">
        <v>4</v>
      </c>
      <c r="N6" s="18">
        <v>116</v>
      </c>
      <c r="O6" s="18">
        <v>5</v>
      </c>
      <c r="P6" s="18">
        <v>117</v>
      </c>
      <c r="Q6" s="18">
        <v>5</v>
      </c>
    </row>
    <row r="7" spans="1:17" ht="29.25" customHeight="1">
      <c r="A7" s="15">
        <v>3</v>
      </c>
      <c r="B7" s="16" t="s">
        <v>28</v>
      </c>
      <c r="C7" s="17">
        <v>90</v>
      </c>
      <c r="D7" s="17">
        <v>93</v>
      </c>
      <c r="E7" s="18">
        <v>86</v>
      </c>
      <c r="F7" s="18">
        <v>75</v>
      </c>
      <c r="G7" s="18">
        <v>85</v>
      </c>
      <c r="H7" s="18">
        <v>100</v>
      </c>
      <c r="I7" s="18">
        <v>75</v>
      </c>
      <c r="J7" s="18">
        <v>85</v>
      </c>
      <c r="K7" s="18">
        <v>88</v>
      </c>
      <c r="L7" s="18">
        <v>123</v>
      </c>
      <c r="M7" s="18">
        <v>5</v>
      </c>
      <c r="N7" s="18">
        <v>116</v>
      </c>
      <c r="O7" s="18">
        <v>5</v>
      </c>
      <c r="P7" s="18">
        <v>130</v>
      </c>
      <c r="Q7" s="18">
        <v>5</v>
      </c>
    </row>
    <row r="8" spans="1:17" ht="29.25" customHeight="1">
      <c r="A8" s="15">
        <v>4</v>
      </c>
      <c r="B8" s="16" t="s">
        <v>27</v>
      </c>
      <c r="C8" s="17">
        <v>90</v>
      </c>
      <c r="D8" s="17">
        <v>75</v>
      </c>
      <c r="E8" s="18">
        <v>83</v>
      </c>
      <c r="F8" s="18">
        <v>85</v>
      </c>
      <c r="G8" s="18">
        <v>95</v>
      </c>
      <c r="H8" s="18">
        <v>100</v>
      </c>
      <c r="I8" s="18">
        <v>75</v>
      </c>
      <c r="J8" s="18">
        <v>90</v>
      </c>
      <c r="K8" s="18">
        <v>84</v>
      </c>
      <c r="L8" s="18">
        <v>121</v>
      </c>
      <c r="M8" s="18">
        <v>5</v>
      </c>
      <c r="N8" s="18">
        <v>116</v>
      </c>
      <c r="O8" s="18">
        <v>5</v>
      </c>
      <c r="P8" s="18">
        <v>130</v>
      </c>
      <c r="Q8" s="18">
        <v>5</v>
      </c>
    </row>
    <row r="9" spans="1:17" ht="29.25" customHeight="1">
      <c r="A9" s="15">
        <v>5</v>
      </c>
      <c r="B9" s="16" t="s">
        <v>26</v>
      </c>
      <c r="C9" s="17">
        <v>100</v>
      </c>
      <c r="D9" s="17">
        <v>100</v>
      </c>
      <c r="E9" s="18">
        <v>95</v>
      </c>
      <c r="F9" s="18">
        <v>100</v>
      </c>
      <c r="G9" s="18">
        <v>100</v>
      </c>
      <c r="H9" s="18">
        <v>100</v>
      </c>
      <c r="I9" s="18">
        <v>81</v>
      </c>
      <c r="J9" s="18">
        <v>90</v>
      </c>
      <c r="K9" s="18">
        <v>90</v>
      </c>
      <c r="L9" s="18">
        <v>121</v>
      </c>
      <c r="M9" s="18">
        <v>5</v>
      </c>
      <c r="N9" s="18">
        <v>119</v>
      </c>
      <c r="O9" s="18">
        <v>5</v>
      </c>
      <c r="P9" s="18">
        <v>130</v>
      </c>
      <c r="Q9" s="18">
        <v>5</v>
      </c>
    </row>
    <row r="10" spans="1:17" ht="29.25" customHeight="1">
      <c r="A10" s="15">
        <v>7</v>
      </c>
      <c r="B10" s="16" t="s">
        <v>25</v>
      </c>
      <c r="C10" s="17">
        <v>90</v>
      </c>
      <c r="D10" s="17">
        <v>75</v>
      </c>
      <c r="E10" s="18">
        <v>85</v>
      </c>
      <c r="F10" s="18">
        <v>70</v>
      </c>
      <c r="G10" s="18">
        <v>85</v>
      </c>
      <c r="H10" s="18">
        <v>80</v>
      </c>
      <c r="I10" s="18">
        <v>75</v>
      </c>
      <c r="J10" s="18">
        <v>82</v>
      </c>
      <c r="K10" s="18">
        <v>75</v>
      </c>
      <c r="L10" s="18">
        <v>111</v>
      </c>
      <c r="M10" s="18">
        <v>4</v>
      </c>
      <c r="N10" s="18">
        <v>106</v>
      </c>
      <c r="O10" s="18">
        <v>4</v>
      </c>
      <c r="P10" s="18">
        <v>120</v>
      </c>
      <c r="Q10" s="18">
        <v>5</v>
      </c>
    </row>
    <row r="11" spans="1:17" ht="29.25" customHeight="1">
      <c r="A11" s="15">
        <v>8</v>
      </c>
      <c r="B11" s="16" t="s">
        <v>31</v>
      </c>
      <c r="C11" s="17">
        <v>90</v>
      </c>
      <c r="D11" s="17">
        <v>37</v>
      </c>
      <c r="E11" s="18">
        <v>80</v>
      </c>
      <c r="F11" s="18">
        <v>85</v>
      </c>
      <c r="G11" s="18">
        <v>80</v>
      </c>
      <c r="H11" s="18">
        <v>80</v>
      </c>
      <c r="I11" s="18">
        <v>0</v>
      </c>
      <c r="J11" s="18">
        <v>94</v>
      </c>
      <c r="K11" s="18">
        <v>20</v>
      </c>
      <c r="L11" s="18">
        <v>38</v>
      </c>
      <c r="M11" s="18">
        <v>2</v>
      </c>
      <c r="N11" s="18">
        <v>96</v>
      </c>
      <c r="O11" s="18">
        <v>4</v>
      </c>
      <c r="P11" s="18">
        <v>115</v>
      </c>
      <c r="Q11" s="18">
        <v>4</v>
      </c>
    </row>
    <row r="12" spans="1:17" ht="29.25" customHeight="1">
      <c r="A12" s="15">
        <v>9</v>
      </c>
      <c r="B12" s="16" t="s">
        <v>24</v>
      </c>
      <c r="C12" s="17">
        <v>90</v>
      </c>
      <c r="D12" s="17">
        <v>100</v>
      </c>
      <c r="E12" s="18">
        <v>92</v>
      </c>
      <c r="F12" s="18">
        <v>85</v>
      </c>
      <c r="G12" s="18">
        <v>90</v>
      </c>
      <c r="H12" s="18">
        <v>100</v>
      </c>
      <c r="I12" s="18">
        <v>82</v>
      </c>
      <c r="J12" s="18">
        <v>95</v>
      </c>
      <c r="K12" s="18">
        <v>90</v>
      </c>
      <c r="L12" s="18">
        <v>101</v>
      </c>
      <c r="M12" s="18">
        <v>4</v>
      </c>
      <c r="N12" s="18">
        <v>116</v>
      </c>
      <c r="O12" s="18">
        <v>5</v>
      </c>
      <c r="P12" s="18">
        <v>130</v>
      </c>
      <c r="Q12" s="18">
        <v>5</v>
      </c>
    </row>
    <row r="13" spans="1:17" ht="29.25" customHeight="1">
      <c r="A13" s="15">
        <v>10</v>
      </c>
      <c r="B13" s="16" t="s">
        <v>23</v>
      </c>
      <c r="C13" s="17">
        <v>90</v>
      </c>
      <c r="D13" s="17">
        <v>41</v>
      </c>
      <c r="E13" s="18">
        <v>70</v>
      </c>
      <c r="F13" s="18">
        <v>70</v>
      </c>
      <c r="G13" s="18">
        <v>80</v>
      </c>
      <c r="H13" s="18">
        <v>80</v>
      </c>
      <c r="I13" s="18">
        <v>81</v>
      </c>
      <c r="J13" s="18">
        <v>80</v>
      </c>
      <c r="K13" s="18">
        <v>75</v>
      </c>
      <c r="L13" s="18">
        <v>95</v>
      </c>
      <c r="M13" s="18">
        <v>3</v>
      </c>
      <c r="N13" s="18">
        <v>104</v>
      </c>
      <c r="O13" s="18">
        <v>4</v>
      </c>
      <c r="P13" s="18">
        <v>110</v>
      </c>
      <c r="Q13" s="18">
        <v>4</v>
      </c>
    </row>
    <row r="14" spans="1:17" ht="29.25" customHeight="1">
      <c r="A14" s="15">
        <v>11</v>
      </c>
      <c r="B14" s="16" t="s">
        <v>22</v>
      </c>
      <c r="C14" s="17">
        <v>90</v>
      </c>
      <c r="D14" s="17">
        <v>75</v>
      </c>
      <c r="E14" s="18">
        <v>82</v>
      </c>
      <c r="F14" s="18">
        <v>70</v>
      </c>
      <c r="G14" s="18">
        <v>95</v>
      </c>
      <c r="H14" s="18">
        <v>90</v>
      </c>
      <c r="I14" s="18">
        <v>75</v>
      </c>
      <c r="J14" s="18">
        <v>82</v>
      </c>
      <c r="K14" s="18">
        <v>81</v>
      </c>
      <c r="L14" s="18">
        <v>116</v>
      </c>
      <c r="M14" s="18">
        <v>5</v>
      </c>
      <c r="N14" s="18">
        <v>116</v>
      </c>
      <c r="O14" s="18">
        <v>5</v>
      </c>
      <c r="P14" s="18">
        <v>117</v>
      </c>
      <c r="Q14" s="18">
        <v>5</v>
      </c>
    </row>
    <row r="15" spans="1:17" ht="29.25" customHeight="1">
      <c r="A15" s="15">
        <v>12</v>
      </c>
      <c r="B15" s="16" t="s">
        <v>21</v>
      </c>
      <c r="C15" s="17">
        <v>90</v>
      </c>
      <c r="D15" s="17">
        <v>80</v>
      </c>
      <c r="E15" s="18">
        <v>60</v>
      </c>
      <c r="F15" s="18">
        <v>70</v>
      </c>
      <c r="G15" s="18">
        <v>85</v>
      </c>
      <c r="H15" s="18">
        <v>90</v>
      </c>
      <c r="I15" s="18">
        <v>0</v>
      </c>
      <c r="J15" s="18">
        <v>60</v>
      </c>
      <c r="K15" s="18">
        <v>75</v>
      </c>
      <c r="L15" s="18">
        <v>105</v>
      </c>
      <c r="M15" s="18">
        <v>4</v>
      </c>
      <c r="N15" s="18">
        <v>28</v>
      </c>
      <c r="O15" s="18">
        <v>2</v>
      </c>
      <c r="P15" s="18">
        <v>96</v>
      </c>
      <c r="Q15" s="18">
        <v>4</v>
      </c>
    </row>
    <row r="16" spans="1:17" ht="29.25" customHeight="1">
      <c r="A16" s="15">
        <v>13</v>
      </c>
      <c r="B16" s="16" t="s">
        <v>20</v>
      </c>
      <c r="C16" s="17">
        <v>85</v>
      </c>
      <c r="D16" s="17">
        <v>6</v>
      </c>
      <c r="E16" s="18">
        <v>70</v>
      </c>
      <c r="F16" s="18">
        <v>15</v>
      </c>
      <c r="G16" s="18">
        <v>80</v>
      </c>
      <c r="H16" s="18">
        <v>80</v>
      </c>
      <c r="I16" s="18">
        <v>0</v>
      </c>
      <c r="J16" s="18">
        <v>70</v>
      </c>
      <c r="K16" s="18">
        <v>20</v>
      </c>
      <c r="L16" s="18">
        <v>38</v>
      </c>
      <c r="M16" s="18">
        <v>2</v>
      </c>
      <c r="N16" s="18">
        <v>51</v>
      </c>
      <c r="O16" s="18">
        <v>2</v>
      </c>
      <c r="P16" s="18">
        <v>108</v>
      </c>
      <c r="Q16" s="18">
        <v>4</v>
      </c>
    </row>
    <row r="17" spans="1:17" ht="29.25" customHeight="1">
      <c r="A17" s="15">
        <v>14</v>
      </c>
      <c r="B17" s="16" t="s">
        <v>19</v>
      </c>
      <c r="C17" s="17">
        <v>95</v>
      </c>
      <c r="D17" s="17">
        <v>85</v>
      </c>
      <c r="E17" s="18">
        <v>90</v>
      </c>
      <c r="F17" s="18">
        <v>85</v>
      </c>
      <c r="G17" s="18">
        <v>80</v>
      </c>
      <c r="H17" s="18">
        <v>80</v>
      </c>
      <c r="I17" s="18">
        <v>0</v>
      </c>
      <c r="J17" s="18">
        <v>91</v>
      </c>
      <c r="K17" s="18">
        <v>88</v>
      </c>
      <c r="L17" s="18">
        <v>98</v>
      </c>
      <c r="M17" s="18">
        <v>4</v>
      </c>
      <c r="N17" s="18">
        <v>106</v>
      </c>
      <c r="O17" s="18">
        <v>4</v>
      </c>
      <c r="P17" s="18">
        <v>107</v>
      </c>
      <c r="Q17" s="18">
        <v>4</v>
      </c>
    </row>
    <row r="18" spans="1:17" ht="29.25" customHeight="1">
      <c r="A18" s="15">
        <v>15</v>
      </c>
      <c r="B18" s="16" t="s">
        <v>18</v>
      </c>
      <c r="C18" s="17">
        <v>100</v>
      </c>
      <c r="D18" s="17">
        <v>75</v>
      </c>
      <c r="E18" s="18">
        <v>73</v>
      </c>
      <c r="F18" s="18">
        <v>80</v>
      </c>
      <c r="G18" s="18">
        <v>80</v>
      </c>
      <c r="H18" s="18">
        <v>100</v>
      </c>
      <c r="I18" s="18">
        <v>75</v>
      </c>
      <c r="J18" s="18">
        <v>83</v>
      </c>
      <c r="K18" s="18">
        <v>95</v>
      </c>
      <c r="L18" s="18">
        <v>108</v>
      </c>
      <c r="M18" s="18">
        <v>4</v>
      </c>
      <c r="N18" s="18">
        <v>106</v>
      </c>
      <c r="O18" s="18">
        <v>4</v>
      </c>
      <c r="P18" s="18">
        <v>115</v>
      </c>
      <c r="Q18" s="18">
        <v>4</v>
      </c>
    </row>
    <row r="19" spans="1:17" ht="29.25" customHeight="1">
      <c r="A19" s="15">
        <v>16</v>
      </c>
      <c r="B19" s="16" t="s">
        <v>17</v>
      </c>
      <c r="C19" s="17">
        <v>100</v>
      </c>
      <c r="D19" s="17">
        <v>16</v>
      </c>
      <c r="E19" s="18">
        <v>71</v>
      </c>
      <c r="F19" s="18">
        <v>30</v>
      </c>
      <c r="G19" s="18">
        <v>0</v>
      </c>
      <c r="H19" s="18">
        <v>80</v>
      </c>
      <c r="I19" s="18">
        <v>0</v>
      </c>
      <c r="J19" s="18">
        <v>70</v>
      </c>
      <c r="K19" s="18">
        <v>5</v>
      </c>
      <c r="L19" s="18">
        <v>105</v>
      </c>
      <c r="M19" s="18">
        <v>4</v>
      </c>
      <c r="N19" s="18">
        <v>51</v>
      </c>
      <c r="O19" s="18">
        <v>2</v>
      </c>
      <c r="P19" s="18">
        <v>107</v>
      </c>
      <c r="Q19" s="18">
        <v>4</v>
      </c>
    </row>
    <row r="20" spans="1:17" ht="29.25" customHeight="1">
      <c r="A20" s="15">
        <v>17</v>
      </c>
      <c r="B20" s="16" t="s">
        <v>16</v>
      </c>
      <c r="C20" s="17">
        <v>95</v>
      </c>
      <c r="D20" s="17">
        <v>100</v>
      </c>
      <c r="E20" s="18">
        <v>93</v>
      </c>
      <c r="F20" s="18">
        <v>85</v>
      </c>
      <c r="G20" s="18">
        <v>90</v>
      </c>
      <c r="H20" s="18">
        <v>100</v>
      </c>
      <c r="I20" s="18">
        <v>75</v>
      </c>
      <c r="J20" s="18">
        <v>95</v>
      </c>
      <c r="K20" s="18">
        <v>94</v>
      </c>
      <c r="L20" s="18">
        <v>121</v>
      </c>
      <c r="M20" s="18">
        <v>5</v>
      </c>
      <c r="N20" s="18">
        <v>117</v>
      </c>
      <c r="O20" s="18">
        <v>5</v>
      </c>
      <c r="P20" s="18">
        <v>130</v>
      </c>
      <c r="Q20" s="18">
        <v>5</v>
      </c>
    </row>
    <row r="21" spans="1:18" ht="29.25" customHeight="1">
      <c r="A21" s="15">
        <v>18</v>
      </c>
      <c r="B21" s="16" t="s">
        <v>15</v>
      </c>
      <c r="C21" s="17">
        <v>90</v>
      </c>
      <c r="D21" s="17">
        <v>46</v>
      </c>
      <c r="E21" s="18">
        <v>90</v>
      </c>
      <c r="F21" s="18">
        <v>75</v>
      </c>
      <c r="G21" s="18">
        <v>80</v>
      </c>
      <c r="H21" s="18">
        <v>75</v>
      </c>
      <c r="I21" s="18">
        <v>0</v>
      </c>
      <c r="J21" s="18">
        <v>87</v>
      </c>
      <c r="K21" s="18">
        <v>65</v>
      </c>
      <c r="L21" s="18">
        <v>38</v>
      </c>
      <c r="M21" s="18">
        <v>2</v>
      </c>
      <c r="N21" s="18">
        <v>96</v>
      </c>
      <c r="O21" s="18">
        <v>4</v>
      </c>
      <c r="P21" s="18">
        <v>104</v>
      </c>
      <c r="Q21" s="18">
        <v>4</v>
      </c>
      <c r="R21" s="3"/>
    </row>
    <row r="22" spans="1:17" ht="29.25" customHeight="1">
      <c r="A22" s="19"/>
      <c r="B22" s="20" t="s">
        <v>4</v>
      </c>
      <c r="C22" s="21">
        <f aca="true" t="shared" si="0" ref="C22:J22">AVERAGE(C5:C21)</f>
        <v>92.6470588235294</v>
      </c>
      <c r="D22" s="21">
        <f t="shared" si="0"/>
        <v>69.3529411764706</v>
      </c>
      <c r="E22" s="21">
        <f t="shared" si="0"/>
        <v>81.88235294117646</v>
      </c>
      <c r="F22" s="21">
        <f t="shared" si="0"/>
        <v>74.41176470588235</v>
      </c>
      <c r="G22" s="21">
        <f t="shared" si="0"/>
        <v>82.6470588235294</v>
      </c>
      <c r="H22" s="21">
        <f t="shared" si="0"/>
        <v>90.29411764705883</v>
      </c>
      <c r="I22" s="21">
        <f t="shared" si="0"/>
        <v>50</v>
      </c>
      <c r="J22" s="21">
        <f t="shared" si="0"/>
        <v>83.76470588235294</v>
      </c>
      <c r="K22" s="21">
        <f aca="true" t="shared" si="1" ref="K22:Q22">AVERAGE(K5:K21)</f>
        <v>71.58823529411765</v>
      </c>
      <c r="L22" s="21">
        <f t="shared" si="1"/>
        <v>97.3529411764706</v>
      </c>
      <c r="M22" s="21">
        <f t="shared" si="1"/>
        <v>3.9411764705882355</v>
      </c>
      <c r="N22" s="21">
        <f t="shared" si="1"/>
        <v>98.58823529411765</v>
      </c>
      <c r="O22" s="21">
        <f t="shared" si="1"/>
        <v>4.117647058823529</v>
      </c>
      <c r="P22" s="21">
        <f t="shared" si="1"/>
        <v>117.41176470588235</v>
      </c>
      <c r="Q22" s="21">
        <f t="shared" si="1"/>
        <v>4.529411764705882</v>
      </c>
    </row>
  </sheetData>
  <sheetProtection/>
  <mergeCells count="9">
    <mergeCell ref="C2:G2"/>
    <mergeCell ref="A1:Q1"/>
    <mergeCell ref="A2:A3"/>
    <mergeCell ref="A4:Q4"/>
    <mergeCell ref="B2:B3"/>
    <mergeCell ref="N3:O3"/>
    <mergeCell ref="P3:Q3"/>
    <mergeCell ref="L3:M3"/>
    <mergeCell ref="L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50" zoomScaleNormal="50" workbookViewId="0" topLeftCell="A1">
      <selection activeCell="E3" sqref="E3:E19"/>
    </sheetView>
  </sheetViews>
  <sheetFormatPr defaultColWidth="9.140625" defaultRowHeight="15"/>
  <cols>
    <col min="2" max="2" width="9.421875" style="0" customWidth="1"/>
    <col min="3" max="3" width="57.00390625" style="0" customWidth="1"/>
    <col min="4" max="4" width="19.00390625" style="0" customWidth="1"/>
    <col min="5" max="5" width="22.7109375" style="0" customWidth="1"/>
    <col min="6" max="6" width="17.00390625" style="0" customWidth="1"/>
    <col min="7" max="8" width="22.7109375" style="0" customWidth="1"/>
    <col min="9" max="14" width="14.28125" style="0" customWidth="1"/>
    <col min="15" max="15" width="14.00390625" style="0" customWidth="1"/>
    <col min="16" max="17" width="18.28125" style="0" customWidth="1"/>
    <col min="18" max="18" width="18.00390625" style="0" customWidth="1"/>
    <col min="19" max="19" width="16.140625" style="0" customWidth="1"/>
    <col min="23" max="23" width="70.00390625" style="0" customWidth="1"/>
    <col min="24" max="24" width="18.00390625" style="0" customWidth="1"/>
  </cols>
  <sheetData>
    <row r="1" spans="1:24" ht="79.5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V1" s="51" t="s">
        <v>12</v>
      </c>
      <c r="W1" s="51"/>
      <c r="X1" s="1"/>
    </row>
    <row r="2" spans="1:24" ht="247.5" customHeight="1">
      <c r="A2" s="5" t="s">
        <v>5</v>
      </c>
      <c r="B2" s="6" t="s">
        <v>6</v>
      </c>
      <c r="C2" s="5" t="s">
        <v>2</v>
      </c>
      <c r="D2" s="6" t="s">
        <v>12</v>
      </c>
      <c r="E2" s="6" t="s">
        <v>10</v>
      </c>
      <c r="F2" s="6" t="s">
        <v>11</v>
      </c>
      <c r="G2" s="6" t="s">
        <v>7</v>
      </c>
      <c r="H2" s="6" t="str">
        <f>оценки!C3</f>
        <v>Возрастная психология</v>
      </c>
      <c r="I2" s="6" t="str">
        <f>оценки!D3</f>
        <v>Методы иссл. в СР</v>
      </c>
      <c r="J2" s="6" t="str">
        <f>оценки!E3</f>
        <v>Осн. соц. Медицины</v>
      </c>
      <c r="K2" s="6" t="str">
        <f>оценки!F3</f>
        <v>Теория СР</v>
      </c>
      <c r="L2" s="6" t="str">
        <f>оценки!G3</f>
        <v>ЗОЖ</v>
      </c>
      <c r="M2" s="6" t="str">
        <f>оценки!H3</f>
        <v>Педагогика</v>
      </c>
      <c r="N2" s="6" t="str">
        <f>оценки!I3</f>
        <v>Физ. культура</v>
      </c>
      <c r="O2" s="6" t="str">
        <f>оценки!J3</f>
        <v>Патронажный уход</v>
      </c>
      <c r="P2" s="6" t="str">
        <f>оценки!K3</f>
        <v>История соц. Медицины</v>
      </c>
      <c r="Q2" s="6" t="s">
        <v>9</v>
      </c>
      <c r="R2" s="6" t="s">
        <v>34</v>
      </c>
      <c r="S2" s="6" t="s">
        <v>33</v>
      </c>
      <c r="V2" s="12" t="s">
        <v>5</v>
      </c>
      <c r="W2" s="7" t="s">
        <v>2</v>
      </c>
      <c r="X2" s="13" t="s">
        <v>13</v>
      </c>
    </row>
    <row r="3" spans="1:24" ht="37.5" customHeight="1">
      <c r="A3" s="7">
        <v>1</v>
      </c>
      <c r="B3" s="7" t="s">
        <v>14</v>
      </c>
      <c r="C3" s="8" t="str">
        <f>оценки!B5</f>
        <v>Абдулин Максим Дмитриевич</v>
      </c>
      <c r="D3" s="10">
        <f aca="true" t="shared" si="0" ref="D3:D19">X3</f>
        <v>200</v>
      </c>
      <c r="E3" s="9">
        <f aca="true" t="shared" si="1" ref="E3:E19">G3*(F3/100)+G3</f>
        <v>1131.18</v>
      </c>
      <c r="F3" s="10">
        <v>2</v>
      </c>
      <c r="G3" s="10">
        <f aca="true" t="shared" si="2" ref="G3:G19">SUM(H3:S3)</f>
        <v>1109</v>
      </c>
      <c r="H3" s="10">
        <f>оценки!C5</f>
        <v>100</v>
      </c>
      <c r="I3" s="10">
        <f>оценки!D5</f>
        <v>100</v>
      </c>
      <c r="J3" s="10">
        <f>оценки!E5</f>
        <v>95</v>
      </c>
      <c r="K3" s="10">
        <f>оценки!F5</f>
        <v>100</v>
      </c>
      <c r="L3" s="10">
        <f>оценки!G5</f>
        <v>100</v>
      </c>
      <c r="M3" s="10">
        <f>оценки!H5</f>
        <v>100</v>
      </c>
      <c r="N3" s="10">
        <f>оценки!I5</f>
        <v>81</v>
      </c>
      <c r="O3" s="10">
        <f>оценки!J5</f>
        <v>90</v>
      </c>
      <c r="P3" s="10">
        <f>оценки!K5</f>
        <v>95</v>
      </c>
      <c r="Q3" s="10">
        <f>оценки!L5</f>
        <v>118</v>
      </c>
      <c r="R3" s="10">
        <f>F9</f>
        <v>0</v>
      </c>
      <c r="S3" s="11">
        <f>оценки!P5</f>
        <v>130</v>
      </c>
      <c r="V3" s="7">
        <v>1</v>
      </c>
      <c r="W3" s="8" t="s">
        <v>30</v>
      </c>
      <c r="X3" s="7">
        <v>200</v>
      </c>
    </row>
    <row r="4" spans="1:24" ht="37.5" customHeight="1">
      <c r="A4" s="7">
        <v>2</v>
      </c>
      <c r="B4" s="7" t="s">
        <v>14</v>
      </c>
      <c r="C4" s="8" t="str">
        <f>оценки!B6</f>
        <v>Бритова Анна Констатиновна</v>
      </c>
      <c r="D4" s="10">
        <f t="shared" si="0"/>
        <v>205</v>
      </c>
      <c r="E4" s="9">
        <f t="shared" si="1"/>
        <v>1090</v>
      </c>
      <c r="F4" s="10"/>
      <c r="G4" s="10">
        <f t="shared" si="2"/>
        <v>1090</v>
      </c>
      <c r="H4" s="10">
        <f>оценки!C6</f>
        <v>90</v>
      </c>
      <c r="I4" s="10">
        <f>оценки!D6</f>
        <v>75</v>
      </c>
      <c r="J4" s="10">
        <f>оценки!E6</f>
        <v>77</v>
      </c>
      <c r="K4" s="10">
        <f>оценки!F6</f>
        <v>85</v>
      </c>
      <c r="L4" s="10">
        <f>оценки!G6</f>
        <v>100</v>
      </c>
      <c r="M4" s="10">
        <f>оценки!H6</f>
        <v>100</v>
      </c>
      <c r="N4" s="10">
        <f>оценки!I6</f>
        <v>75</v>
      </c>
      <c r="O4" s="10">
        <f>оценки!J6</f>
        <v>80</v>
      </c>
      <c r="P4" s="10">
        <f>оценки!K6</f>
        <v>77</v>
      </c>
      <c r="Q4" s="10">
        <f>оценки!L6</f>
        <v>98</v>
      </c>
      <c r="R4" s="10">
        <f>оценки!N6</f>
        <v>116</v>
      </c>
      <c r="S4" s="11">
        <f>оценки!P6</f>
        <v>117</v>
      </c>
      <c r="V4" s="7">
        <v>2</v>
      </c>
      <c r="W4" s="8" t="s">
        <v>29</v>
      </c>
      <c r="X4" s="7">
        <v>205</v>
      </c>
    </row>
    <row r="5" spans="1:24" ht="37.5" customHeight="1">
      <c r="A5" s="7">
        <v>3</v>
      </c>
      <c r="B5" s="7" t="s">
        <v>14</v>
      </c>
      <c r="C5" s="8" t="str">
        <f>оценки!B7</f>
        <v>Буренкова Кристина Сергеевна</v>
      </c>
      <c r="D5" s="10">
        <f t="shared" si="0"/>
        <v>212</v>
      </c>
      <c r="E5" s="9">
        <f t="shared" si="1"/>
        <v>1157.46</v>
      </c>
      <c r="F5" s="10">
        <v>1</v>
      </c>
      <c r="G5" s="10">
        <f t="shared" si="2"/>
        <v>1146</v>
      </c>
      <c r="H5" s="10">
        <f>оценки!C7</f>
        <v>90</v>
      </c>
      <c r="I5" s="10">
        <f>оценки!D7</f>
        <v>93</v>
      </c>
      <c r="J5" s="10">
        <f>оценки!E7</f>
        <v>86</v>
      </c>
      <c r="K5" s="10">
        <f>оценки!F7</f>
        <v>75</v>
      </c>
      <c r="L5" s="10">
        <f>оценки!G7</f>
        <v>85</v>
      </c>
      <c r="M5" s="10">
        <f>оценки!H7</f>
        <v>100</v>
      </c>
      <c r="N5" s="10">
        <f>оценки!I7</f>
        <v>75</v>
      </c>
      <c r="O5" s="10">
        <f>оценки!J7</f>
        <v>85</v>
      </c>
      <c r="P5" s="10">
        <f>оценки!K7</f>
        <v>88</v>
      </c>
      <c r="Q5" s="10">
        <f>оценки!L7</f>
        <v>123</v>
      </c>
      <c r="R5" s="10">
        <f>оценки!N7</f>
        <v>116</v>
      </c>
      <c r="S5" s="11">
        <f>оценки!P7</f>
        <v>130</v>
      </c>
      <c r="V5" s="7">
        <v>3</v>
      </c>
      <c r="W5" s="8" t="s">
        <v>28</v>
      </c>
      <c r="X5" s="7">
        <v>212</v>
      </c>
    </row>
    <row r="6" spans="1:24" ht="37.5" customHeight="1">
      <c r="A6" s="7">
        <v>4</v>
      </c>
      <c r="B6" s="7" t="s">
        <v>14</v>
      </c>
      <c r="C6" s="8" t="str">
        <f>оценки!B8</f>
        <v>Дмитриева Элиза Сергеевна</v>
      </c>
      <c r="D6" s="10">
        <f t="shared" si="0"/>
        <v>193</v>
      </c>
      <c r="E6" s="9">
        <f t="shared" si="1"/>
        <v>1144</v>
      </c>
      <c r="F6" s="10"/>
      <c r="G6" s="10">
        <f t="shared" si="2"/>
        <v>1144</v>
      </c>
      <c r="H6" s="10">
        <f>оценки!C8</f>
        <v>90</v>
      </c>
      <c r="I6" s="10">
        <f>оценки!D8</f>
        <v>75</v>
      </c>
      <c r="J6" s="10">
        <f>оценки!E8</f>
        <v>83</v>
      </c>
      <c r="K6" s="10">
        <f>оценки!F8</f>
        <v>85</v>
      </c>
      <c r="L6" s="10">
        <f>оценки!G8</f>
        <v>95</v>
      </c>
      <c r="M6" s="10">
        <f>оценки!H8</f>
        <v>100</v>
      </c>
      <c r="N6" s="10">
        <f>оценки!I8</f>
        <v>75</v>
      </c>
      <c r="O6" s="10">
        <f>оценки!J8</f>
        <v>90</v>
      </c>
      <c r="P6" s="10">
        <f>оценки!K8</f>
        <v>84</v>
      </c>
      <c r="Q6" s="10">
        <f>оценки!L8</f>
        <v>121</v>
      </c>
      <c r="R6" s="10">
        <f>оценки!N8</f>
        <v>116</v>
      </c>
      <c r="S6" s="11">
        <f>оценки!P8</f>
        <v>130</v>
      </c>
      <c r="V6" s="7">
        <v>4</v>
      </c>
      <c r="W6" s="8" t="s">
        <v>27</v>
      </c>
      <c r="X6" s="7">
        <v>193</v>
      </c>
    </row>
    <row r="7" spans="1:24" ht="37.5" customHeight="1">
      <c r="A7" s="7">
        <v>5</v>
      </c>
      <c r="B7" s="7" t="s">
        <v>8</v>
      </c>
      <c r="C7" s="8" t="str">
        <f>оценки!B9</f>
        <v>Дроздова Валерия Андреевна</v>
      </c>
      <c r="D7" s="10">
        <f t="shared" si="0"/>
        <v>187</v>
      </c>
      <c r="E7" s="9">
        <f t="shared" si="1"/>
        <v>1238.26</v>
      </c>
      <c r="F7" s="10">
        <v>1</v>
      </c>
      <c r="G7" s="10">
        <f t="shared" si="2"/>
        <v>1226</v>
      </c>
      <c r="H7" s="10">
        <f>оценки!C9</f>
        <v>100</v>
      </c>
      <c r="I7" s="10">
        <f>оценки!D9</f>
        <v>100</v>
      </c>
      <c r="J7" s="10">
        <f>оценки!E9</f>
        <v>95</v>
      </c>
      <c r="K7" s="10">
        <f>оценки!F9</f>
        <v>100</v>
      </c>
      <c r="L7" s="10">
        <f>оценки!G9</f>
        <v>100</v>
      </c>
      <c r="M7" s="10">
        <f>оценки!H9</f>
        <v>100</v>
      </c>
      <c r="N7" s="10">
        <f>оценки!I9</f>
        <v>81</v>
      </c>
      <c r="O7" s="10">
        <f>оценки!J9</f>
        <v>90</v>
      </c>
      <c r="P7" s="10">
        <f>оценки!K9</f>
        <v>90</v>
      </c>
      <c r="Q7" s="10">
        <f>оценки!L9</f>
        <v>121</v>
      </c>
      <c r="R7" s="10">
        <f>оценки!N9</f>
        <v>119</v>
      </c>
      <c r="S7" s="11">
        <f>оценки!P9</f>
        <v>130</v>
      </c>
      <c r="V7" s="7">
        <v>5</v>
      </c>
      <c r="W7" s="8" t="s">
        <v>26</v>
      </c>
      <c r="X7" s="7">
        <v>187</v>
      </c>
    </row>
    <row r="8" spans="1:24" ht="37.5" customHeight="1">
      <c r="A8" s="7">
        <v>6</v>
      </c>
      <c r="B8" s="7" t="s">
        <v>14</v>
      </c>
      <c r="C8" s="8" t="str">
        <f>оценки!B10</f>
        <v>Калугин Захар Сергеевич</v>
      </c>
      <c r="D8" s="10">
        <f t="shared" si="0"/>
        <v>195</v>
      </c>
      <c r="E8" s="9">
        <f t="shared" si="1"/>
        <v>1054</v>
      </c>
      <c r="F8" s="10"/>
      <c r="G8" s="10">
        <f t="shared" si="2"/>
        <v>1054</v>
      </c>
      <c r="H8" s="10">
        <f>оценки!C10</f>
        <v>90</v>
      </c>
      <c r="I8" s="10">
        <f>оценки!D10</f>
        <v>75</v>
      </c>
      <c r="J8" s="10">
        <f>оценки!E10</f>
        <v>85</v>
      </c>
      <c r="K8" s="10">
        <f>оценки!F10</f>
        <v>70</v>
      </c>
      <c r="L8" s="10">
        <f>оценки!G10</f>
        <v>85</v>
      </c>
      <c r="M8" s="10">
        <f>оценки!H10</f>
        <v>80</v>
      </c>
      <c r="N8" s="10">
        <f>оценки!I10</f>
        <v>75</v>
      </c>
      <c r="O8" s="31">
        <f>оценки!J10</f>
        <v>82</v>
      </c>
      <c r="P8" s="10">
        <f>оценки!K10</f>
        <v>75</v>
      </c>
      <c r="Q8" s="10">
        <f>оценки!L10</f>
        <v>111</v>
      </c>
      <c r="R8" s="10">
        <f>оценки!N10</f>
        <v>106</v>
      </c>
      <c r="S8" s="11">
        <f>оценки!P10</f>
        <v>120</v>
      </c>
      <c r="V8" s="7">
        <v>6</v>
      </c>
      <c r="W8" s="8" t="s">
        <v>25</v>
      </c>
      <c r="X8" s="7">
        <v>195</v>
      </c>
    </row>
    <row r="9" spans="1:24" ht="37.5" customHeight="1">
      <c r="A9" s="7">
        <v>7</v>
      </c>
      <c r="B9" s="7" t="s">
        <v>8</v>
      </c>
      <c r="C9" s="8" t="str">
        <f>оценки!B11</f>
        <v>Ковалева Елена Артаковна</v>
      </c>
      <c r="D9" s="10">
        <f t="shared" si="0"/>
        <v>178</v>
      </c>
      <c r="E9" s="9">
        <f t="shared" si="1"/>
        <v>815</v>
      </c>
      <c r="F9" s="10"/>
      <c r="G9" s="10">
        <f t="shared" si="2"/>
        <v>815</v>
      </c>
      <c r="H9" s="10">
        <f>оценки!C11</f>
        <v>90</v>
      </c>
      <c r="I9" s="10">
        <f>оценки!D11</f>
        <v>37</v>
      </c>
      <c r="J9" s="10">
        <f>оценки!E11</f>
        <v>80</v>
      </c>
      <c r="K9" s="10">
        <f>оценки!F11</f>
        <v>85</v>
      </c>
      <c r="L9" s="10">
        <f>оценки!G11</f>
        <v>80</v>
      </c>
      <c r="M9" s="10">
        <f>оценки!H11</f>
        <v>80</v>
      </c>
      <c r="N9" s="10">
        <f>оценки!I11</f>
        <v>0</v>
      </c>
      <c r="O9" s="10">
        <f>оценки!J11</f>
        <v>94</v>
      </c>
      <c r="P9" s="10">
        <f>оценки!K11</f>
        <v>20</v>
      </c>
      <c r="Q9" s="10">
        <f>оценки!L11</f>
        <v>38</v>
      </c>
      <c r="R9" s="10">
        <f>оценки!N11</f>
        <v>96</v>
      </c>
      <c r="S9" s="10">
        <f>оценки!P11</f>
        <v>115</v>
      </c>
      <c r="V9" s="7">
        <v>7</v>
      </c>
      <c r="W9" s="8" t="s">
        <v>31</v>
      </c>
      <c r="X9" s="7">
        <v>178</v>
      </c>
    </row>
    <row r="10" spans="1:24" ht="37.5" customHeight="1">
      <c r="A10" s="7">
        <v>8</v>
      </c>
      <c r="B10" s="7" t="s">
        <v>14</v>
      </c>
      <c r="C10" s="8" t="str">
        <f>оценки!B12</f>
        <v>Ковальчук Маргарита Сергеевна</v>
      </c>
      <c r="D10" s="10">
        <f t="shared" si="0"/>
        <v>189</v>
      </c>
      <c r="E10" s="9">
        <f t="shared" si="1"/>
        <v>1171</v>
      </c>
      <c r="F10" s="10"/>
      <c r="G10" s="10">
        <f t="shared" si="2"/>
        <v>1171</v>
      </c>
      <c r="H10" s="10">
        <f>оценки!C12</f>
        <v>90</v>
      </c>
      <c r="I10" s="10">
        <f>оценки!D12</f>
        <v>100</v>
      </c>
      <c r="J10" s="10">
        <f>оценки!E12</f>
        <v>92</v>
      </c>
      <c r="K10" s="10">
        <f>оценки!F12</f>
        <v>85</v>
      </c>
      <c r="L10" s="10">
        <f>оценки!G12</f>
        <v>90</v>
      </c>
      <c r="M10" s="10">
        <f>оценки!H12</f>
        <v>100</v>
      </c>
      <c r="N10" s="10">
        <f>оценки!I12</f>
        <v>82</v>
      </c>
      <c r="O10" s="10">
        <f>оценки!J12</f>
        <v>95</v>
      </c>
      <c r="P10" s="10">
        <f>оценки!K12</f>
        <v>90</v>
      </c>
      <c r="Q10" s="10">
        <f>оценки!L12</f>
        <v>101</v>
      </c>
      <c r="R10" s="10">
        <f>оценки!N12</f>
        <v>116</v>
      </c>
      <c r="S10" s="10">
        <f>оценки!P12</f>
        <v>130</v>
      </c>
      <c r="V10" s="7">
        <v>8</v>
      </c>
      <c r="W10" s="8" t="s">
        <v>24</v>
      </c>
      <c r="X10" s="7">
        <v>189</v>
      </c>
    </row>
    <row r="11" spans="1:24" ht="37.5" customHeight="1">
      <c r="A11" s="7">
        <v>9</v>
      </c>
      <c r="B11" s="7" t="s">
        <v>8</v>
      </c>
      <c r="C11" s="8" t="str">
        <f>оценки!B13</f>
        <v>Лазарева Евгения Евгеньевна</v>
      </c>
      <c r="D11" s="10">
        <f t="shared" si="0"/>
        <v>171</v>
      </c>
      <c r="E11" s="9">
        <f t="shared" si="1"/>
        <v>976</v>
      </c>
      <c r="F11" s="10"/>
      <c r="G11" s="10">
        <f t="shared" si="2"/>
        <v>976</v>
      </c>
      <c r="H11" s="10">
        <f>оценки!C13</f>
        <v>90</v>
      </c>
      <c r="I11" s="10">
        <f>оценки!D13</f>
        <v>41</v>
      </c>
      <c r="J11" s="10">
        <f>оценки!E13</f>
        <v>70</v>
      </c>
      <c r="K11" s="10">
        <f>оценки!F13</f>
        <v>70</v>
      </c>
      <c r="L11" s="10">
        <f>оценки!G13</f>
        <v>80</v>
      </c>
      <c r="M11" s="10">
        <f>оценки!H13</f>
        <v>80</v>
      </c>
      <c r="N11" s="10">
        <f>оценки!I13</f>
        <v>81</v>
      </c>
      <c r="O11" s="10">
        <f>оценки!J13</f>
        <v>80</v>
      </c>
      <c r="P11" s="10">
        <f>оценки!K13</f>
        <v>75</v>
      </c>
      <c r="Q11" s="10">
        <f>оценки!L13</f>
        <v>95</v>
      </c>
      <c r="R11" s="10">
        <f>оценки!N13</f>
        <v>104</v>
      </c>
      <c r="S11" s="10">
        <f>оценки!P13</f>
        <v>110</v>
      </c>
      <c r="V11" s="7">
        <v>9</v>
      </c>
      <c r="W11" s="8" t="s">
        <v>23</v>
      </c>
      <c r="X11" s="7">
        <v>171</v>
      </c>
    </row>
    <row r="12" spans="1:24" ht="37.5" customHeight="1">
      <c r="A12" s="7">
        <v>10</v>
      </c>
      <c r="B12" s="7" t="s">
        <v>8</v>
      </c>
      <c r="C12" s="8" t="str">
        <f>оценки!B14</f>
        <v>Лущенко Дмитрий Геннадьевич</v>
      </c>
      <c r="D12" s="10">
        <f t="shared" si="0"/>
        <v>193</v>
      </c>
      <c r="E12" s="9">
        <f t="shared" si="1"/>
        <v>1089</v>
      </c>
      <c r="F12" s="10"/>
      <c r="G12" s="10">
        <f t="shared" si="2"/>
        <v>1089</v>
      </c>
      <c r="H12" s="10">
        <f>оценки!C14</f>
        <v>90</v>
      </c>
      <c r="I12" s="10">
        <f>оценки!D14</f>
        <v>75</v>
      </c>
      <c r="J12" s="10">
        <f>оценки!E14</f>
        <v>82</v>
      </c>
      <c r="K12" s="10">
        <f>оценки!F14</f>
        <v>70</v>
      </c>
      <c r="L12" s="10">
        <f>оценки!G14</f>
        <v>95</v>
      </c>
      <c r="M12" s="10">
        <f>оценки!H14</f>
        <v>90</v>
      </c>
      <c r="N12" s="10">
        <f>оценки!I14</f>
        <v>75</v>
      </c>
      <c r="O12" s="10">
        <f>оценки!J14</f>
        <v>82</v>
      </c>
      <c r="P12" s="10">
        <f>оценки!K14</f>
        <v>81</v>
      </c>
      <c r="Q12" s="10">
        <f>оценки!L14</f>
        <v>116</v>
      </c>
      <c r="R12" s="10">
        <f>оценки!N14</f>
        <v>116</v>
      </c>
      <c r="S12" s="10">
        <f>оценки!P14</f>
        <v>117</v>
      </c>
      <c r="V12" s="7">
        <v>10</v>
      </c>
      <c r="W12" s="8" t="s">
        <v>22</v>
      </c>
      <c r="X12" s="23">
        <v>193</v>
      </c>
    </row>
    <row r="13" spans="1:24" ht="37.5" customHeight="1">
      <c r="A13" s="7">
        <v>11</v>
      </c>
      <c r="B13" s="7" t="s">
        <v>14</v>
      </c>
      <c r="C13" s="8" t="str">
        <f>оценки!B15</f>
        <v>Марченко Илья Владимирович</v>
      </c>
      <c r="D13" s="10">
        <f t="shared" si="0"/>
        <v>208</v>
      </c>
      <c r="E13" s="9">
        <f t="shared" si="1"/>
        <v>839</v>
      </c>
      <c r="F13" s="10"/>
      <c r="G13" s="10">
        <f t="shared" si="2"/>
        <v>839</v>
      </c>
      <c r="H13" s="10">
        <f>оценки!C15</f>
        <v>90</v>
      </c>
      <c r="I13" s="10">
        <f>оценки!D15</f>
        <v>80</v>
      </c>
      <c r="J13" s="10">
        <f>оценки!E15</f>
        <v>60</v>
      </c>
      <c r="K13" s="10">
        <f>оценки!F15</f>
        <v>70</v>
      </c>
      <c r="L13" s="10">
        <f>оценки!G15</f>
        <v>85</v>
      </c>
      <c r="M13" s="10">
        <f>оценки!H15</f>
        <v>90</v>
      </c>
      <c r="N13" s="10">
        <f>оценки!I15</f>
        <v>0</v>
      </c>
      <c r="O13" s="10">
        <f>оценки!J15</f>
        <v>60</v>
      </c>
      <c r="P13" s="10">
        <f>оценки!K15</f>
        <v>75</v>
      </c>
      <c r="Q13" s="10">
        <f>оценки!L15</f>
        <v>105</v>
      </c>
      <c r="R13" s="10">
        <f>оценки!N15</f>
        <v>28</v>
      </c>
      <c r="S13" s="10">
        <f>оценки!P15</f>
        <v>96</v>
      </c>
      <c r="V13" s="7">
        <v>11</v>
      </c>
      <c r="W13" s="8" t="s">
        <v>21</v>
      </c>
      <c r="X13" s="23">
        <v>208</v>
      </c>
    </row>
    <row r="14" spans="1:24" ht="37.5" customHeight="1">
      <c r="A14" s="7">
        <v>12</v>
      </c>
      <c r="B14" s="7" t="s">
        <v>8</v>
      </c>
      <c r="C14" s="8" t="str">
        <f>оценки!B16</f>
        <v>Орлов Никита Константинович</v>
      </c>
      <c r="D14" s="10">
        <f t="shared" si="0"/>
        <v>137</v>
      </c>
      <c r="E14" s="9">
        <f t="shared" si="1"/>
        <v>623</v>
      </c>
      <c r="F14" s="10"/>
      <c r="G14" s="10">
        <f t="shared" si="2"/>
        <v>623</v>
      </c>
      <c r="H14" s="10">
        <f>оценки!C16</f>
        <v>85</v>
      </c>
      <c r="I14" s="10">
        <f>оценки!D16</f>
        <v>6</v>
      </c>
      <c r="J14" s="10">
        <f>оценки!E16</f>
        <v>70</v>
      </c>
      <c r="K14" s="10">
        <f>оценки!F16</f>
        <v>15</v>
      </c>
      <c r="L14" s="10">
        <f>оценки!G16</f>
        <v>80</v>
      </c>
      <c r="M14" s="10">
        <f>оценки!H16</f>
        <v>80</v>
      </c>
      <c r="N14" s="10">
        <f>оценки!I16</f>
        <v>0</v>
      </c>
      <c r="O14" s="10">
        <f>оценки!J16</f>
        <v>70</v>
      </c>
      <c r="P14" s="10">
        <f>оценки!K16</f>
        <v>20</v>
      </c>
      <c r="Q14" s="10">
        <f>оценки!L16</f>
        <v>38</v>
      </c>
      <c r="R14" s="10">
        <f>оценки!N16</f>
        <v>51</v>
      </c>
      <c r="S14" s="10">
        <f>оценки!P16</f>
        <v>108</v>
      </c>
      <c r="V14" s="7">
        <v>12</v>
      </c>
      <c r="W14" s="8" t="s">
        <v>20</v>
      </c>
      <c r="X14" s="23">
        <v>137</v>
      </c>
    </row>
    <row r="15" spans="1:24" ht="37.5" customHeight="1">
      <c r="A15" s="7">
        <v>13</v>
      </c>
      <c r="B15" s="7" t="s">
        <v>8</v>
      </c>
      <c r="C15" s="8" t="str">
        <f>оценки!B17</f>
        <v>Пащенко Елизавета Евгеньевна</v>
      </c>
      <c r="D15" s="10">
        <f t="shared" si="0"/>
        <v>146</v>
      </c>
      <c r="E15" s="9">
        <f t="shared" si="1"/>
        <v>1005</v>
      </c>
      <c r="F15" s="10"/>
      <c r="G15" s="10">
        <f t="shared" si="2"/>
        <v>1005</v>
      </c>
      <c r="H15" s="10">
        <f>оценки!C17</f>
        <v>95</v>
      </c>
      <c r="I15" s="10">
        <f>оценки!D17</f>
        <v>85</v>
      </c>
      <c r="J15" s="10">
        <f>оценки!E17</f>
        <v>90</v>
      </c>
      <c r="K15" s="10">
        <f>оценки!F17</f>
        <v>85</v>
      </c>
      <c r="L15" s="10">
        <f>оценки!G17</f>
        <v>80</v>
      </c>
      <c r="M15" s="10">
        <f>оценки!H17</f>
        <v>80</v>
      </c>
      <c r="N15" s="10">
        <f>оценки!I17</f>
        <v>0</v>
      </c>
      <c r="O15" s="10">
        <f>оценки!J17</f>
        <v>91</v>
      </c>
      <c r="P15" s="10">
        <f>оценки!K17</f>
        <v>88</v>
      </c>
      <c r="Q15" s="10">
        <f>оценки!L17</f>
        <v>98</v>
      </c>
      <c r="R15" s="10">
        <f>оценки!N17</f>
        <v>106</v>
      </c>
      <c r="S15" s="10">
        <f>оценки!P17</f>
        <v>107</v>
      </c>
      <c r="V15" s="7">
        <v>13</v>
      </c>
      <c r="W15" s="8" t="s">
        <v>19</v>
      </c>
      <c r="X15" s="23">
        <v>146</v>
      </c>
    </row>
    <row r="16" spans="1:24" ht="37.5" customHeight="1">
      <c r="A16" s="7">
        <v>14</v>
      </c>
      <c r="B16" s="7" t="s">
        <v>14</v>
      </c>
      <c r="C16" s="8" t="str">
        <f>оценки!B18</f>
        <v>Попова Анастасия Станиславовна</v>
      </c>
      <c r="D16" s="10">
        <f t="shared" si="0"/>
        <v>196</v>
      </c>
      <c r="E16" s="9">
        <f t="shared" si="1"/>
        <v>1090</v>
      </c>
      <c r="F16" s="10"/>
      <c r="G16" s="10">
        <f t="shared" si="2"/>
        <v>1090</v>
      </c>
      <c r="H16" s="10">
        <f>оценки!C18</f>
        <v>100</v>
      </c>
      <c r="I16" s="10">
        <f>оценки!D18</f>
        <v>75</v>
      </c>
      <c r="J16" s="10">
        <f>оценки!E18</f>
        <v>73</v>
      </c>
      <c r="K16" s="10">
        <f>оценки!F18</f>
        <v>80</v>
      </c>
      <c r="L16" s="10">
        <f>оценки!G18</f>
        <v>80</v>
      </c>
      <c r="M16" s="10">
        <f>оценки!H18</f>
        <v>100</v>
      </c>
      <c r="N16" s="10">
        <f>оценки!I18</f>
        <v>75</v>
      </c>
      <c r="O16" s="10">
        <f>оценки!J18</f>
        <v>83</v>
      </c>
      <c r="P16" s="10">
        <f>оценки!K18</f>
        <v>95</v>
      </c>
      <c r="Q16" s="10">
        <f>оценки!L18</f>
        <v>108</v>
      </c>
      <c r="R16" s="10">
        <f>оценки!N18</f>
        <v>106</v>
      </c>
      <c r="S16" s="10">
        <f>оценки!P18</f>
        <v>115</v>
      </c>
      <c r="V16" s="7">
        <v>14</v>
      </c>
      <c r="W16" s="8" t="s">
        <v>18</v>
      </c>
      <c r="X16" s="23">
        <v>196</v>
      </c>
    </row>
    <row r="17" spans="1:24" ht="37.5" customHeight="1">
      <c r="A17" s="7">
        <v>15</v>
      </c>
      <c r="B17" s="7" t="s">
        <v>14</v>
      </c>
      <c r="C17" s="8" t="str">
        <f>оценки!B19</f>
        <v>Салихов Арсен Артурович</v>
      </c>
      <c r="D17" s="10">
        <f t="shared" si="0"/>
        <v>207</v>
      </c>
      <c r="E17" s="9">
        <f t="shared" si="1"/>
        <v>635</v>
      </c>
      <c r="F17" s="10"/>
      <c r="G17" s="10">
        <f t="shared" si="2"/>
        <v>635</v>
      </c>
      <c r="H17" s="10">
        <f>оценки!C19</f>
        <v>100</v>
      </c>
      <c r="I17" s="10">
        <f>оценки!D19</f>
        <v>16</v>
      </c>
      <c r="J17" s="10">
        <f>оценки!E19</f>
        <v>71</v>
      </c>
      <c r="K17" s="10">
        <f>оценки!F19</f>
        <v>30</v>
      </c>
      <c r="L17" s="10">
        <f>оценки!G19</f>
        <v>0</v>
      </c>
      <c r="M17" s="10">
        <f>оценки!H19</f>
        <v>80</v>
      </c>
      <c r="N17" s="10">
        <f>оценки!I19</f>
        <v>0</v>
      </c>
      <c r="O17" s="10">
        <f>оценки!J19</f>
        <v>70</v>
      </c>
      <c r="P17" s="10">
        <f>оценки!K19</f>
        <v>5</v>
      </c>
      <c r="Q17" s="10">
        <f>оценки!L19</f>
        <v>105</v>
      </c>
      <c r="R17" s="10">
        <f>оценки!N19</f>
        <v>51</v>
      </c>
      <c r="S17" s="10">
        <f>оценки!P19</f>
        <v>107</v>
      </c>
      <c r="V17" s="7">
        <v>15</v>
      </c>
      <c r="W17" s="8" t="s">
        <v>17</v>
      </c>
      <c r="X17" s="23">
        <v>207</v>
      </c>
    </row>
    <row r="18" spans="1:24" ht="37.5" customHeight="1">
      <c r="A18" s="7">
        <v>16</v>
      </c>
      <c r="B18" s="7" t="s">
        <v>8</v>
      </c>
      <c r="C18" s="8" t="str">
        <f>оценки!B20</f>
        <v>Смирнова Валерия Юрьевна</v>
      </c>
      <c r="D18" s="10">
        <f t="shared" si="0"/>
        <v>184</v>
      </c>
      <c r="E18" s="9">
        <f t="shared" si="1"/>
        <v>1206.95</v>
      </c>
      <c r="F18" s="10">
        <v>1</v>
      </c>
      <c r="G18" s="10">
        <f t="shared" si="2"/>
        <v>1195</v>
      </c>
      <c r="H18" s="10">
        <f>оценки!C20</f>
        <v>95</v>
      </c>
      <c r="I18" s="10">
        <f>оценки!D20</f>
        <v>100</v>
      </c>
      <c r="J18" s="10">
        <f>оценки!E20</f>
        <v>93</v>
      </c>
      <c r="K18" s="10">
        <f>оценки!F20</f>
        <v>85</v>
      </c>
      <c r="L18" s="10">
        <f>оценки!G20</f>
        <v>90</v>
      </c>
      <c r="M18" s="10">
        <f>оценки!H20</f>
        <v>100</v>
      </c>
      <c r="N18" s="10">
        <f>оценки!I20</f>
        <v>75</v>
      </c>
      <c r="O18" s="10">
        <f>оценки!J20</f>
        <v>95</v>
      </c>
      <c r="P18" s="10">
        <f>оценки!K20</f>
        <v>94</v>
      </c>
      <c r="Q18" s="10">
        <f>оценки!L20</f>
        <v>121</v>
      </c>
      <c r="R18" s="10">
        <f>оценки!N20</f>
        <v>117</v>
      </c>
      <c r="S18" s="10">
        <f>оценки!P20</f>
        <v>130</v>
      </c>
      <c r="V18" s="7">
        <v>16</v>
      </c>
      <c r="W18" s="8" t="s">
        <v>16</v>
      </c>
      <c r="X18" s="23">
        <v>184</v>
      </c>
    </row>
    <row r="19" spans="1:24" ht="37.5" customHeight="1">
      <c r="A19" s="7">
        <v>17</v>
      </c>
      <c r="B19" s="7" t="s">
        <v>8</v>
      </c>
      <c r="C19" s="8" t="str">
        <f>оценки!B21</f>
        <v>Сотникова Алина Михайловна</v>
      </c>
      <c r="D19" s="10">
        <f t="shared" si="0"/>
        <v>141</v>
      </c>
      <c r="E19" s="9">
        <f t="shared" si="1"/>
        <v>846</v>
      </c>
      <c r="F19" s="10"/>
      <c r="G19" s="10">
        <f t="shared" si="2"/>
        <v>846</v>
      </c>
      <c r="H19" s="10">
        <f>оценки!C21</f>
        <v>90</v>
      </c>
      <c r="I19" s="10">
        <f>оценки!D21</f>
        <v>46</v>
      </c>
      <c r="J19" s="10">
        <f>оценки!E21</f>
        <v>90</v>
      </c>
      <c r="K19" s="10">
        <f>оценки!F21</f>
        <v>75</v>
      </c>
      <c r="L19" s="10">
        <f>оценки!G21</f>
        <v>80</v>
      </c>
      <c r="M19" s="10">
        <f>оценки!H21</f>
        <v>75</v>
      </c>
      <c r="N19" s="10">
        <f>оценки!I21</f>
        <v>0</v>
      </c>
      <c r="O19" s="10">
        <f>оценки!J21</f>
        <v>87</v>
      </c>
      <c r="P19" s="10">
        <f>оценки!K21</f>
        <v>65</v>
      </c>
      <c r="Q19" s="10">
        <f>оценки!L21</f>
        <v>38</v>
      </c>
      <c r="R19" s="10">
        <f>оценки!N21</f>
        <v>96</v>
      </c>
      <c r="S19" s="10">
        <f>оценки!P21</f>
        <v>104</v>
      </c>
      <c r="V19" s="7">
        <v>17</v>
      </c>
      <c r="W19" s="8" t="s">
        <v>15</v>
      </c>
      <c r="X19" s="23">
        <v>141</v>
      </c>
    </row>
    <row r="20" spans="5:22" ht="30">
      <c r="E20" s="22"/>
      <c r="V20" s="4"/>
    </row>
    <row r="22" ht="27">
      <c r="X22" s="2"/>
    </row>
  </sheetData>
  <sheetProtection/>
  <mergeCells count="2">
    <mergeCell ref="A1:S1"/>
    <mergeCell ref="V1:W1"/>
  </mergeCells>
  <printOptions/>
  <pageMargins left="0.7" right="0.7" top="0.75" bottom="0.75" header="0.3" footer="0.3"/>
  <pageSetup horizontalDpi="600" verticalDpi="600" orientation="landscape" paperSize="9" scale="3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msmsu-installer</dc:creator>
  <cp:keywords/>
  <dc:description/>
  <cp:lastModifiedBy>Korolev_MA</cp:lastModifiedBy>
  <cp:lastPrinted>2018-02-06T12:06:21Z</cp:lastPrinted>
  <dcterms:created xsi:type="dcterms:W3CDTF">2011-01-11T09:11:36Z</dcterms:created>
  <dcterms:modified xsi:type="dcterms:W3CDTF">2018-02-14T13:28:01Z</dcterms:modified>
  <cp:category/>
  <cp:version/>
  <cp:contentType/>
  <cp:contentStatus/>
</cp:coreProperties>
</file>