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595" activeTab="0"/>
  </bookViews>
  <sheets>
    <sheet name="Суммарный рейтинг" sheetId="1" r:id="rId1"/>
    <sheet name="3 курс 5 сем оценки" sheetId="2" r:id="rId2"/>
    <sheet name="3 курс 5 сем свод" sheetId="3" r:id="rId3"/>
  </sheets>
  <definedNames/>
  <calcPr fullCalcOnLoad="1"/>
</workbook>
</file>

<file path=xl/sharedStrings.xml><?xml version="1.0" encoding="utf-8"?>
<sst xmlns="http://schemas.openxmlformats.org/spreadsheetml/2006/main" count="134" uniqueCount="66">
  <si>
    <t>ЗАЧЕТЫ</t>
  </si>
  <si>
    <t>ЭКЗАМЕНЫ</t>
  </si>
  <si>
    <t>ФИО</t>
  </si>
  <si>
    <t>1 группа</t>
  </si>
  <si>
    <t>Средний балл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</si>
  <si>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</si>
  <si>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</si>
  <si>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</si>
  <si>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</si>
  <si>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</si>
  <si>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</si>
  <si>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</si>
  <si>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</si>
  <si>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</si>
  <si>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</si>
  <si>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№ п/п</t>
  </si>
  <si>
    <t>Фин. основа</t>
  </si>
  <si>
    <t>Рейтинг студента</t>
  </si>
  <si>
    <t>к</t>
  </si>
  <si>
    <t>Суммарный рейтинг студента</t>
  </si>
  <si>
    <t>Поощрение (%)</t>
  </si>
  <si>
    <t>Рейтинг по ЕГЭ</t>
  </si>
  <si>
    <t>Суммарный балл по ЕГЭ</t>
  </si>
  <si>
    <t>11.</t>
  </si>
  <si>
    <t>б</t>
  </si>
  <si>
    <t>Ангилова Алина Дмитриевна</t>
  </si>
  <si>
    <t>Болдырев Алдар Юрьевич</t>
  </si>
  <si>
    <t>Гаранина Анастасия Николаевна</t>
  </si>
  <si>
    <t>Зинченко Максим Андреевич</t>
  </si>
  <si>
    <t>Ефремов Николай Николаевич</t>
  </si>
  <si>
    <t>Карева Ксения Алексеевна</t>
  </si>
  <si>
    <t>Кузьмина Елена Сергеевна</t>
  </si>
  <si>
    <t>Ларин Артем Александрович</t>
  </si>
  <si>
    <t>Суслова Наталья Вячеславовна</t>
  </si>
  <si>
    <t>Татиева Люба Беслановна</t>
  </si>
  <si>
    <t>Хрумчеева Ноган Геннадьевна</t>
  </si>
  <si>
    <t>Юдина Кира Алексеевна</t>
  </si>
  <si>
    <t>12.</t>
  </si>
  <si>
    <t>Суслова Наталья Сергеевна</t>
  </si>
  <si>
    <t>РЕЙТИНГ СТУДЕНТОВ ФАКУЛЬТЕТА СОЦИАЛЬНОЙ РАБОТЫ 2015 ГОДА НАБОРА</t>
  </si>
  <si>
    <t>Суммарный рейтинг студента за 1-й семестр</t>
  </si>
  <si>
    <t>Суммарный рейтинг студента за 2-й семестр</t>
  </si>
  <si>
    <t>Рейтинг студента за         1-Й КУРС</t>
  </si>
  <si>
    <t>Суммарный рейтинг студента за 3-й семестр</t>
  </si>
  <si>
    <t>Суммарный рейтинг студента за 1-ц, 2-й и 3-й семестры</t>
  </si>
  <si>
    <t>Рейтинг студента за 4-й семестр</t>
  </si>
  <si>
    <t>Рейтинг студента за         2-Й КУРС</t>
  </si>
  <si>
    <t>Рейтинг студента за        1-Й И 2-Й КУРСЫ</t>
  </si>
  <si>
    <t>Теория социальной работы</t>
  </si>
  <si>
    <t>Медико-социальная работа в ЧС</t>
  </si>
  <si>
    <t>Правовое обеспечение соцаильной работы</t>
  </si>
  <si>
    <t>РЕЙТИНГ СТУДЕНТОВ ФАКУЛЬТЕТА СОЦИАЛЬНОЙ РАБОТЫ в ЗИМНЮЮ СЕССИЮ 2017-2018 уч. года 3 курс</t>
  </si>
  <si>
    <t>РЕЗУЛЬТАТЫ СДАЧИ ЗАЧЕТОВ И ЭКЗАМЕНОВ В ЗИМНЮЮ СЕССИЮ 2017-2018 уч. года  3 курс</t>
  </si>
  <si>
    <t>Теория медико-социальной работы</t>
  </si>
  <si>
    <t>Физ. культура</t>
  </si>
  <si>
    <t>Социальное страхование</t>
  </si>
  <si>
    <t>Этические основы СР</t>
  </si>
  <si>
    <t>Технология социальной работы</t>
  </si>
  <si>
    <t>СР с молодежью</t>
  </si>
  <si>
    <t>Основы социального образования</t>
  </si>
  <si>
    <t>Биоэтика</t>
  </si>
  <si>
    <t>Рейтинг студента за 5-й семестр</t>
  </si>
  <si>
    <t>Суммарный рейтинг студента за 1-ц, 2-й, 3-й, 4-й и 5-й семестры</t>
  </si>
  <si>
    <t>Рейтинг студента за 6-й семестр</t>
  </si>
  <si>
    <t>Рейтинг студента за         3-Й КУРС</t>
  </si>
  <si>
    <t>Рейтинг студента за        1-Й, 2-Й И 3-Й КУРСЫ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</si>
</sst>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i/>
      <sz val="26"/>
      <color indexed="8"/>
      <name val="Times New Roman"/>
      <family val="1"/>
    </font>
    <font>
      <sz val="26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6"/>
      <color theme="1"/>
      <name val="Times New Roman"/>
      <family val="1"/>
    </font>
    <font>
      <b/>
      <sz val="20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b/>
      <sz val="24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i/>
      <sz val="26"/>
      <color theme="1"/>
      <name val="Times New Roman"/>
      <family val="1"/>
    </font>
    <font>
      <sz val="26"/>
      <color theme="1"/>
      <name val="Calibri"/>
      <family val="2"/>
    </font>
    <font>
      <b/>
      <sz val="2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176" fontId="51" fillId="0" borderId="0" xfId="0" applyNumberFormat="1" applyFont="1" applyAlignment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176" fontId="57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textRotation="90"/>
    </xf>
    <xf numFmtId="0" fontId="62" fillId="33" borderId="10" xfId="0" applyFont="1" applyFill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 horizontal="center" vertical="center" textRotation="90" wrapText="1"/>
    </xf>
    <xf numFmtId="0" fontId="62" fillId="34" borderId="10" xfId="0" applyFont="1" applyFill="1" applyBorder="1" applyAlignment="1">
      <alignment horizontal="center" vertical="center" textRotation="90" wrapText="1"/>
    </xf>
    <xf numFmtId="0" fontId="63" fillId="0" borderId="10" xfId="0" applyFont="1" applyBorder="1" applyAlignment="1">
      <alignment/>
    </xf>
    <xf numFmtId="1" fontId="64" fillId="0" borderId="10" xfId="0" applyNumberFormat="1" applyFont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1" fontId="51" fillId="34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5" fillId="0" borderId="10" xfId="0" applyFont="1" applyBorder="1" applyAlignment="1">
      <alignment horizontal="center" vertical="center" textRotation="90" wrapText="1"/>
    </xf>
    <xf numFmtId="0" fontId="53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 textRotation="90" wrapText="1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70" zoomScaleNormal="70" zoomScalePageLayoutView="0" workbookViewId="0" topLeftCell="D1">
      <selection activeCell="U12" sqref="U12"/>
    </sheetView>
  </sheetViews>
  <sheetFormatPr defaultColWidth="9.140625" defaultRowHeight="15"/>
  <cols>
    <col min="2" max="2" width="9.421875" style="0" customWidth="1"/>
    <col min="3" max="3" width="57.00390625" style="0" customWidth="1"/>
    <col min="4" max="19" width="20.7109375" style="0" customWidth="1"/>
  </cols>
  <sheetData>
    <row r="1" spans="1:19" ht="33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314.25" customHeight="1">
      <c r="A2" s="4" t="s">
        <v>15</v>
      </c>
      <c r="B2" s="5" t="s">
        <v>16</v>
      </c>
      <c r="C2" s="21" t="s">
        <v>2</v>
      </c>
      <c r="D2" s="22" t="s">
        <v>21</v>
      </c>
      <c r="E2" s="5" t="s">
        <v>40</v>
      </c>
      <c r="F2" s="5" t="s">
        <v>41</v>
      </c>
      <c r="G2" s="23" t="s">
        <v>42</v>
      </c>
      <c r="H2" s="5" t="s">
        <v>43</v>
      </c>
      <c r="I2" s="23" t="s">
        <v>44</v>
      </c>
      <c r="J2" s="24" t="s">
        <v>45</v>
      </c>
      <c r="K2" s="23" t="s">
        <v>46</v>
      </c>
      <c r="L2" s="25" t="s">
        <v>47</v>
      </c>
      <c r="M2" s="24" t="s">
        <v>61</v>
      </c>
      <c r="N2" s="23" t="s">
        <v>62</v>
      </c>
      <c r="O2" s="24" t="s">
        <v>63</v>
      </c>
      <c r="P2" s="23" t="s">
        <v>64</v>
      </c>
      <c r="Q2" s="25" t="s">
        <v>65</v>
      </c>
      <c r="R2" s="26"/>
      <c r="S2" s="26"/>
    </row>
    <row r="3" spans="1:19" ht="30">
      <c r="A3" s="6">
        <v>1</v>
      </c>
      <c r="B3" s="6" t="s">
        <v>24</v>
      </c>
      <c r="C3" s="7" t="s">
        <v>25</v>
      </c>
      <c r="D3" s="8">
        <v>9</v>
      </c>
      <c r="E3" s="27">
        <v>1090.38</v>
      </c>
      <c r="F3" s="27">
        <v>911.88</v>
      </c>
      <c r="G3" s="28">
        <f>SUM(E3,F3)</f>
        <v>2002.2600000000002</v>
      </c>
      <c r="H3" s="9">
        <v>932</v>
      </c>
      <c r="I3" s="28">
        <f>SUM(E3,F3,H3)</f>
        <v>2934.26</v>
      </c>
      <c r="J3" s="29">
        <v>682</v>
      </c>
      <c r="K3" s="28">
        <f>SUM(H3,J3)</f>
        <v>1614</v>
      </c>
      <c r="L3" s="30">
        <f>SUM(G3,K3)</f>
        <v>3616.26</v>
      </c>
      <c r="M3" s="29">
        <v>1070</v>
      </c>
      <c r="N3" s="28">
        <f>SUM(L3:M3)</f>
        <v>4686.26</v>
      </c>
      <c r="O3" s="29"/>
      <c r="P3" s="28">
        <f>SUM(M3,O3)</f>
        <v>1070</v>
      </c>
      <c r="Q3" s="30">
        <f>SUM(P3,L3)</f>
        <v>4686.26</v>
      </c>
      <c r="R3" s="31"/>
      <c r="S3" s="31"/>
    </row>
    <row r="4" spans="1:19" ht="30">
      <c r="A4" s="6">
        <v>2</v>
      </c>
      <c r="B4" s="6" t="s">
        <v>24</v>
      </c>
      <c r="C4" s="7" t="s">
        <v>26</v>
      </c>
      <c r="D4" s="8">
        <v>4</v>
      </c>
      <c r="E4" s="27">
        <v>1028</v>
      </c>
      <c r="F4" s="27">
        <v>862</v>
      </c>
      <c r="G4" s="28">
        <f aca="true" t="shared" si="0" ref="G4:G14">SUM(E4,F4)</f>
        <v>1890</v>
      </c>
      <c r="H4" s="9">
        <v>811</v>
      </c>
      <c r="I4" s="28">
        <f aca="true" t="shared" si="1" ref="I4:I14">SUM(E4,F4,H4)</f>
        <v>2701</v>
      </c>
      <c r="J4" s="29">
        <v>603</v>
      </c>
      <c r="K4" s="28">
        <f aca="true" t="shared" si="2" ref="K4:K14">SUM(H4,J4)</f>
        <v>1414</v>
      </c>
      <c r="L4" s="30">
        <f aca="true" t="shared" si="3" ref="L4:L14">SUM(G4,K4)</f>
        <v>3304</v>
      </c>
      <c r="M4" s="29">
        <v>946</v>
      </c>
      <c r="N4" s="28">
        <f aca="true" t="shared" si="4" ref="N4:N14">SUM(L4:M4)</f>
        <v>4250</v>
      </c>
      <c r="O4" s="29"/>
      <c r="P4" s="28">
        <f aca="true" t="shared" si="5" ref="P4:P14">SUM(M4,O4)</f>
        <v>946</v>
      </c>
      <c r="Q4" s="30">
        <f aca="true" t="shared" si="6" ref="Q4:Q14">SUM(P4,L4)</f>
        <v>4250</v>
      </c>
      <c r="R4" s="31"/>
      <c r="S4" s="31"/>
    </row>
    <row r="5" spans="1:19" ht="51">
      <c r="A5" s="6">
        <v>3</v>
      </c>
      <c r="B5" s="6" t="s">
        <v>24</v>
      </c>
      <c r="C5" s="7" t="s">
        <v>27</v>
      </c>
      <c r="D5" s="8">
        <v>10</v>
      </c>
      <c r="E5" s="27">
        <v>1005</v>
      </c>
      <c r="F5" s="27">
        <v>882</v>
      </c>
      <c r="G5" s="28">
        <f t="shared" si="0"/>
        <v>1887</v>
      </c>
      <c r="H5" s="9">
        <v>881</v>
      </c>
      <c r="I5" s="28">
        <f t="shared" si="1"/>
        <v>2768</v>
      </c>
      <c r="J5" s="29">
        <v>652</v>
      </c>
      <c r="K5" s="28">
        <f t="shared" si="2"/>
        <v>1533</v>
      </c>
      <c r="L5" s="30">
        <f t="shared" si="3"/>
        <v>3420</v>
      </c>
      <c r="M5" s="29">
        <v>981</v>
      </c>
      <c r="N5" s="28">
        <f t="shared" si="4"/>
        <v>4401</v>
      </c>
      <c r="O5" s="29"/>
      <c r="P5" s="28">
        <f t="shared" si="5"/>
        <v>981</v>
      </c>
      <c r="Q5" s="30">
        <f t="shared" si="6"/>
        <v>4401</v>
      </c>
      <c r="R5" s="31"/>
      <c r="S5" s="31"/>
    </row>
    <row r="6" spans="1:19" ht="30">
      <c r="A6" s="6">
        <v>4</v>
      </c>
      <c r="B6" s="6" t="s">
        <v>24</v>
      </c>
      <c r="C6" s="7" t="s">
        <v>28</v>
      </c>
      <c r="D6" s="8">
        <v>3</v>
      </c>
      <c r="E6" s="27">
        <v>1138.32</v>
      </c>
      <c r="F6" s="27">
        <v>911</v>
      </c>
      <c r="G6" s="28">
        <f t="shared" si="0"/>
        <v>2049.3199999999997</v>
      </c>
      <c r="H6" s="9">
        <v>976.14</v>
      </c>
      <c r="I6" s="28">
        <f t="shared" si="1"/>
        <v>3025.4599999999996</v>
      </c>
      <c r="J6" s="29">
        <v>674</v>
      </c>
      <c r="K6" s="28">
        <f t="shared" si="2"/>
        <v>1650.1399999999999</v>
      </c>
      <c r="L6" s="30">
        <f t="shared" si="3"/>
        <v>3699.4599999999996</v>
      </c>
      <c r="M6" s="29">
        <v>1012</v>
      </c>
      <c r="N6" s="28">
        <f t="shared" si="4"/>
        <v>4711.459999999999</v>
      </c>
      <c r="O6" s="29"/>
      <c r="P6" s="28">
        <f t="shared" si="5"/>
        <v>1012</v>
      </c>
      <c r="Q6" s="30">
        <f t="shared" si="6"/>
        <v>4711.459999999999</v>
      </c>
      <c r="R6" s="31"/>
      <c r="S6" s="31"/>
    </row>
    <row r="7" spans="1:19" ht="30">
      <c r="A7" s="6">
        <v>5</v>
      </c>
      <c r="B7" s="6" t="s">
        <v>24</v>
      </c>
      <c r="C7" s="7" t="s">
        <v>31</v>
      </c>
      <c r="D7" s="8">
        <v>2</v>
      </c>
      <c r="E7" s="27">
        <v>1140</v>
      </c>
      <c r="F7" s="27">
        <v>965.94</v>
      </c>
      <c r="G7" s="28">
        <f t="shared" si="0"/>
        <v>2105.94</v>
      </c>
      <c r="H7" s="9">
        <v>1006.74</v>
      </c>
      <c r="I7" s="28">
        <f t="shared" si="1"/>
        <v>3112.6800000000003</v>
      </c>
      <c r="J7" s="29">
        <v>694</v>
      </c>
      <c r="K7" s="28">
        <f t="shared" si="2"/>
        <v>1700.74</v>
      </c>
      <c r="L7" s="30">
        <f t="shared" si="3"/>
        <v>3806.6800000000003</v>
      </c>
      <c r="M7" s="29">
        <v>1084</v>
      </c>
      <c r="N7" s="28">
        <f t="shared" si="4"/>
        <v>4890.68</v>
      </c>
      <c r="O7" s="29"/>
      <c r="P7" s="28">
        <f t="shared" si="5"/>
        <v>1084</v>
      </c>
      <c r="Q7" s="30">
        <f t="shared" si="6"/>
        <v>4890.68</v>
      </c>
      <c r="R7" s="31"/>
      <c r="S7" s="31"/>
    </row>
    <row r="8" spans="1:19" ht="30">
      <c r="A8" s="6">
        <v>6</v>
      </c>
      <c r="B8" s="6" t="s">
        <v>24</v>
      </c>
      <c r="C8" s="7" t="s">
        <v>32</v>
      </c>
      <c r="D8" s="8">
        <v>6</v>
      </c>
      <c r="E8" s="27">
        <v>1086</v>
      </c>
      <c r="F8" s="27">
        <v>889</v>
      </c>
      <c r="G8" s="28">
        <f t="shared" si="0"/>
        <v>1975</v>
      </c>
      <c r="H8" s="9">
        <v>890</v>
      </c>
      <c r="I8" s="28">
        <f t="shared" si="1"/>
        <v>2865</v>
      </c>
      <c r="J8" s="29">
        <v>658</v>
      </c>
      <c r="K8" s="28">
        <f t="shared" si="2"/>
        <v>1548</v>
      </c>
      <c r="L8" s="30">
        <f t="shared" si="3"/>
        <v>3523</v>
      </c>
      <c r="M8" s="29">
        <v>967</v>
      </c>
      <c r="N8" s="28">
        <f t="shared" si="4"/>
        <v>4490</v>
      </c>
      <c r="O8" s="29"/>
      <c r="P8" s="28">
        <f t="shared" si="5"/>
        <v>967</v>
      </c>
      <c r="Q8" s="30">
        <f t="shared" si="6"/>
        <v>4490</v>
      </c>
      <c r="R8" s="31"/>
      <c r="S8" s="31"/>
    </row>
    <row r="9" spans="1:19" ht="51">
      <c r="A9" s="6">
        <v>7</v>
      </c>
      <c r="B9" s="6" t="s">
        <v>24</v>
      </c>
      <c r="C9" s="7" t="s">
        <v>33</v>
      </c>
      <c r="D9" s="8">
        <v>5</v>
      </c>
      <c r="E9" s="27">
        <v>1105</v>
      </c>
      <c r="F9" s="27">
        <v>1034.12</v>
      </c>
      <c r="G9" s="28">
        <f t="shared" si="0"/>
        <v>2139.12</v>
      </c>
      <c r="H9" s="9">
        <v>1006.74</v>
      </c>
      <c r="I9" s="28">
        <f t="shared" si="1"/>
        <v>3145.8599999999997</v>
      </c>
      <c r="J9" s="29">
        <v>685</v>
      </c>
      <c r="K9" s="28">
        <f t="shared" si="2"/>
        <v>1691.74</v>
      </c>
      <c r="L9" s="30">
        <f t="shared" si="3"/>
        <v>3830.8599999999997</v>
      </c>
      <c r="M9" s="29">
        <v>1089</v>
      </c>
      <c r="N9" s="28">
        <f t="shared" si="4"/>
        <v>4919.86</v>
      </c>
      <c r="O9" s="29"/>
      <c r="P9" s="28">
        <f t="shared" si="5"/>
        <v>1089</v>
      </c>
      <c r="Q9" s="30">
        <f t="shared" si="6"/>
        <v>4919.86</v>
      </c>
      <c r="R9" s="31"/>
      <c r="S9" s="31"/>
    </row>
    <row r="10" spans="1:19" ht="30">
      <c r="A10" s="6">
        <v>8</v>
      </c>
      <c r="B10" s="6" t="s">
        <v>24</v>
      </c>
      <c r="C10" s="7" t="s">
        <v>34</v>
      </c>
      <c r="D10" s="8">
        <v>1</v>
      </c>
      <c r="E10" s="27">
        <v>1055</v>
      </c>
      <c r="F10" s="27">
        <v>956</v>
      </c>
      <c r="G10" s="28">
        <f t="shared" si="0"/>
        <v>2011</v>
      </c>
      <c r="H10" s="9">
        <v>870</v>
      </c>
      <c r="I10" s="28">
        <f t="shared" si="1"/>
        <v>2881</v>
      </c>
      <c r="J10" s="29">
        <v>612</v>
      </c>
      <c r="K10" s="28">
        <f t="shared" si="2"/>
        <v>1482</v>
      </c>
      <c r="L10" s="30">
        <f t="shared" si="3"/>
        <v>3493</v>
      </c>
      <c r="M10" s="29">
        <v>1005</v>
      </c>
      <c r="N10" s="28">
        <f t="shared" si="4"/>
        <v>4498</v>
      </c>
      <c r="O10" s="29"/>
      <c r="P10" s="28">
        <f t="shared" si="5"/>
        <v>1005</v>
      </c>
      <c r="Q10" s="30">
        <f t="shared" si="6"/>
        <v>4498</v>
      </c>
      <c r="R10" s="31"/>
      <c r="S10" s="31"/>
    </row>
    <row r="11" spans="1:19" ht="51">
      <c r="A11" s="6">
        <v>9</v>
      </c>
      <c r="B11" s="6" t="s">
        <v>24</v>
      </c>
      <c r="C11" s="7" t="s">
        <v>35</v>
      </c>
      <c r="D11" s="8">
        <v>11</v>
      </c>
      <c r="E11" s="27">
        <v>1051</v>
      </c>
      <c r="F11" s="27">
        <v>1017.96</v>
      </c>
      <c r="G11" s="28">
        <f t="shared" si="0"/>
        <v>2068.96</v>
      </c>
      <c r="H11" s="9">
        <v>922</v>
      </c>
      <c r="I11" s="28">
        <f t="shared" si="1"/>
        <v>2990.96</v>
      </c>
      <c r="J11" s="29">
        <v>681</v>
      </c>
      <c r="K11" s="28">
        <f t="shared" si="2"/>
        <v>1603</v>
      </c>
      <c r="L11" s="30">
        <f t="shared" si="3"/>
        <v>3671.96</v>
      </c>
      <c r="M11" s="29">
        <v>1051</v>
      </c>
      <c r="N11" s="28">
        <f t="shared" si="4"/>
        <v>4722.96</v>
      </c>
      <c r="O11" s="29"/>
      <c r="P11" s="28">
        <f t="shared" si="5"/>
        <v>1051</v>
      </c>
      <c r="Q11" s="30">
        <f t="shared" si="6"/>
        <v>4722.96</v>
      </c>
      <c r="R11" s="31"/>
      <c r="S11" s="31"/>
    </row>
    <row r="12" spans="1:19" ht="51">
      <c r="A12" s="6">
        <v>10</v>
      </c>
      <c r="B12" s="6" t="s">
        <v>18</v>
      </c>
      <c r="C12" s="7" t="s">
        <v>29</v>
      </c>
      <c r="D12" s="8">
        <v>7</v>
      </c>
      <c r="E12" s="27">
        <v>1042</v>
      </c>
      <c r="F12" s="27">
        <v>947</v>
      </c>
      <c r="G12" s="28">
        <f t="shared" si="0"/>
        <v>1989</v>
      </c>
      <c r="H12" s="9">
        <v>895</v>
      </c>
      <c r="I12" s="28">
        <f t="shared" si="1"/>
        <v>2884</v>
      </c>
      <c r="J12" s="29">
        <v>612</v>
      </c>
      <c r="K12" s="28">
        <f t="shared" si="2"/>
        <v>1507</v>
      </c>
      <c r="L12" s="30">
        <f t="shared" si="3"/>
        <v>3496</v>
      </c>
      <c r="M12" s="29">
        <v>939</v>
      </c>
      <c r="N12" s="28">
        <f t="shared" si="4"/>
        <v>4435</v>
      </c>
      <c r="O12" s="29"/>
      <c r="P12" s="28">
        <f t="shared" si="5"/>
        <v>939</v>
      </c>
      <c r="Q12" s="30">
        <f t="shared" si="6"/>
        <v>4435</v>
      </c>
      <c r="R12" s="32"/>
      <c r="S12" s="32"/>
    </row>
    <row r="13" spans="1:19" ht="30">
      <c r="A13" s="6">
        <v>11</v>
      </c>
      <c r="B13" s="6" t="s">
        <v>18</v>
      </c>
      <c r="C13" s="7" t="s">
        <v>30</v>
      </c>
      <c r="D13" s="8">
        <v>8</v>
      </c>
      <c r="E13" s="27">
        <v>1048</v>
      </c>
      <c r="F13" s="27">
        <v>925</v>
      </c>
      <c r="G13" s="28">
        <f t="shared" si="0"/>
        <v>1973</v>
      </c>
      <c r="H13" s="9">
        <v>972.32</v>
      </c>
      <c r="I13" s="28">
        <f t="shared" si="1"/>
        <v>2945.32</v>
      </c>
      <c r="J13" s="29">
        <v>650</v>
      </c>
      <c r="K13" s="28">
        <f t="shared" si="2"/>
        <v>1622.3200000000002</v>
      </c>
      <c r="L13" s="30">
        <f t="shared" si="3"/>
        <v>3595.32</v>
      </c>
      <c r="M13" s="29">
        <v>989.4</v>
      </c>
      <c r="N13" s="28">
        <f t="shared" si="4"/>
        <v>4584.72</v>
      </c>
      <c r="O13" s="29"/>
      <c r="P13" s="28">
        <f t="shared" si="5"/>
        <v>989.4</v>
      </c>
      <c r="Q13" s="30">
        <f t="shared" si="6"/>
        <v>4584.72</v>
      </c>
      <c r="R13" s="32"/>
      <c r="S13" s="32"/>
    </row>
    <row r="14" spans="1:19" ht="30">
      <c r="A14" s="6">
        <v>12</v>
      </c>
      <c r="B14" s="6" t="s">
        <v>24</v>
      </c>
      <c r="C14" s="7" t="s">
        <v>36</v>
      </c>
      <c r="D14" s="8">
        <v>12</v>
      </c>
      <c r="E14" s="27">
        <v>1061.93</v>
      </c>
      <c r="F14" s="27">
        <v>899.64</v>
      </c>
      <c r="G14" s="28">
        <f t="shared" si="0"/>
        <v>1961.5700000000002</v>
      </c>
      <c r="H14" s="9">
        <v>839</v>
      </c>
      <c r="I14" s="28">
        <f t="shared" si="1"/>
        <v>2800.57</v>
      </c>
      <c r="J14" s="29">
        <v>611</v>
      </c>
      <c r="K14" s="28">
        <f t="shared" si="2"/>
        <v>1450</v>
      </c>
      <c r="L14" s="30">
        <f t="shared" si="3"/>
        <v>3411.57</v>
      </c>
      <c r="M14" s="29">
        <v>845</v>
      </c>
      <c r="N14" s="28">
        <f t="shared" si="4"/>
        <v>4256.57</v>
      </c>
      <c r="O14" s="29"/>
      <c r="P14" s="28">
        <f t="shared" si="5"/>
        <v>845</v>
      </c>
      <c r="Q14" s="30">
        <f t="shared" si="6"/>
        <v>4256.57</v>
      </c>
      <c r="R14" s="32"/>
      <c r="S14" s="3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6.00390625" style="0" customWidth="1"/>
    <col min="2" max="2" width="47.57421875" style="0" customWidth="1"/>
    <col min="3" max="3" width="10.57421875" style="0" customWidth="1"/>
    <col min="4" max="4" width="7.57421875" style="0" customWidth="1"/>
    <col min="5" max="6" width="10.421875" style="0" customWidth="1"/>
    <col min="7" max="7" width="11.140625" style="0" customWidth="1"/>
    <col min="8" max="8" width="7.57421875" style="0" customWidth="1"/>
    <col min="9" max="9" width="10.8515625" style="0" customWidth="1"/>
    <col min="10" max="10" width="7.28125" style="0" customWidth="1"/>
    <col min="11" max="11" width="8.8515625" style="0" customWidth="1"/>
    <col min="12" max="12" width="6.57421875" style="0" customWidth="1"/>
    <col min="13" max="13" width="9.57421875" style="0" customWidth="1"/>
    <col min="14" max="14" width="5.8515625" style="0" customWidth="1"/>
    <col min="16" max="16" width="6.00390625" style="0" customWidth="1"/>
  </cols>
  <sheetData>
    <row r="1" spans="1:14" ht="15.75" customHeight="1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ht="15.75">
      <c r="A2" s="40"/>
      <c r="B2" s="41" t="s">
        <v>2</v>
      </c>
      <c r="C2" s="43" t="s">
        <v>0</v>
      </c>
      <c r="D2" s="44"/>
      <c r="E2" s="44"/>
      <c r="F2" s="44"/>
      <c r="G2" s="44"/>
      <c r="H2" s="44"/>
      <c r="I2" s="44"/>
      <c r="J2" s="45"/>
      <c r="K2" s="42" t="s">
        <v>1</v>
      </c>
      <c r="L2" s="42"/>
      <c r="M2" s="42"/>
      <c r="N2" s="42"/>
      <c r="O2" s="42"/>
      <c r="P2" s="42"/>
    </row>
    <row r="3" spans="1:16" ht="123.75" customHeight="1">
      <c r="A3" s="40"/>
      <c r="B3" s="41"/>
      <c r="C3" s="33" t="s">
        <v>53</v>
      </c>
      <c r="D3" s="33" t="s">
        <v>54</v>
      </c>
      <c r="E3" s="33" t="s">
        <v>55</v>
      </c>
      <c r="F3" s="33" t="s">
        <v>56</v>
      </c>
      <c r="G3" s="33" t="s">
        <v>57</v>
      </c>
      <c r="H3" s="33" t="s">
        <v>58</v>
      </c>
      <c r="I3" s="33" t="s">
        <v>59</v>
      </c>
      <c r="J3" s="33" t="s">
        <v>60</v>
      </c>
      <c r="K3" s="35" t="s">
        <v>49</v>
      </c>
      <c r="L3" s="35"/>
      <c r="M3" s="35" t="s">
        <v>48</v>
      </c>
      <c r="N3" s="35"/>
      <c r="O3" s="35" t="s">
        <v>50</v>
      </c>
      <c r="P3" s="35"/>
    </row>
    <row r="4" spans="1:16" ht="15.75" customHeight="1">
      <c r="A4" s="36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6" ht="46.5" customHeight="1">
      <c r="A5" s="14" t="s">
        <v>5</v>
      </c>
      <c r="B5" s="15" t="s">
        <v>25</v>
      </c>
      <c r="C5" s="16">
        <v>78</v>
      </c>
      <c r="D5" s="16">
        <v>82</v>
      </c>
      <c r="E5" s="17">
        <v>90</v>
      </c>
      <c r="F5" s="17">
        <v>80</v>
      </c>
      <c r="G5" s="17">
        <v>96</v>
      </c>
      <c r="H5" s="17">
        <v>100</v>
      </c>
      <c r="I5" s="17">
        <v>100</v>
      </c>
      <c r="J5" s="17">
        <v>89</v>
      </c>
      <c r="K5" s="17">
        <v>122</v>
      </c>
      <c r="L5" s="17">
        <v>5</v>
      </c>
      <c r="M5" s="17">
        <v>116</v>
      </c>
      <c r="N5" s="17">
        <v>5</v>
      </c>
      <c r="O5" s="17">
        <v>117</v>
      </c>
      <c r="P5" s="17">
        <v>5</v>
      </c>
    </row>
    <row r="6" spans="1:16" ht="46.5" customHeight="1">
      <c r="A6" s="14" t="s">
        <v>6</v>
      </c>
      <c r="B6" s="15" t="s">
        <v>26</v>
      </c>
      <c r="C6" s="16">
        <v>72</v>
      </c>
      <c r="D6" s="16">
        <v>76</v>
      </c>
      <c r="E6" s="17">
        <v>75</v>
      </c>
      <c r="F6" s="17">
        <v>73</v>
      </c>
      <c r="G6" s="17">
        <v>79</v>
      </c>
      <c r="H6" s="17">
        <v>77</v>
      </c>
      <c r="I6" s="17">
        <v>100</v>
      </c>
      <c r="J6" s="17">
        <v>70</v>
      </c>
      <c r="K6" s="17">
        <v>120</v>
      </c>
      <c r="L6" s="17">
        <v>5</v>
      </c>
      <c r="M6" s="17">
        <v>84</v>
      </c>
      <c r="N6" s="17">
        <v>3</v>
      </c>
      <c r="O6" s="17">
        <v>120</v>
      </c>
      <c r="P6" s="17">
        <v>5</v>
      </c>
    </row>
    <row r="7" spans="1:16" ht="46.5" customHeight="1">
      <c r="A7" s="14" t="s">
        <v>7</v>
      </c>
      <c r="B7" s="15" t="s">
        <v>27</v>
      </c>
      <c r="C7" s="16">
        <v>84</v>
      </c>
      <c r="D7" s="16">
        <v>76</v>
      </c>
      <c r="E7" s="17">
        <v>82</v>
      </c>
      <c r="F7" s="17">
        <v>70</v>
      </c>
      <c r="G7" s="17">
        <v>75</v>
      </c>
      <c r="H7" s="17">
        <v>75</v>
      </c>
      <c r="I7" s="17">
        <v>90</v>
      </c>
      <c r="J7" s="17">
        <v>86</v>
      </c>
      <c r="K7" s="17">
        <v>126</v>
      </c>
      <c r="L7" s="17">
        <v>5</v>
      </c>
      <c r="M7" s="17">
        <v>110</v>
      </c>
      <c r="N7" s="17">
        <v>4</v>
      </c>
      <c r="O7" s="17">
        <v>107</v>
      </c>
      <c r="P7" s="17">
        <v>4</v>
      </c>
    </row>
    <row r="8" spans="1:16" ht="46.5" customHeight="1">
      <c r="A8" s="14" t="s">
        <v>8</v>
      </c>
      <c r="B8" s="15" t="s">
        <v>28</v>
      </c>
      <c r="C8" s="16">
        <v>84</v>
      </c>
      <c r="D8" s="16">
        <v>76</v>
      </c>
      <c r="E8" s="17">
        <v>85</v>
      </c>
      <c r="F8" s="17">
        <v>90</v>
      </c>
      <c r="G8" s="17">
        <v>70</v>
      </c>
      <c r="H8" s="17">
        <v>70</v>
      </c>
      <c r="I8" s="17">
        <v>90</v>
      </c>
      <c r="J8" s="17">
        <v>96</v>
      </c>
      <c r="K8" s="17">
        <v>127</v>
      </c>
      <c r="L8" s="17">
        <v>5</v>
      </c>
      <c r="M8" s="17">
        <v>116</v>
      </c>
      <c r="N8" s="17">
        <v>5</v>
      </c>
      <c r="O8" s="17">
        <v>108</v>
      </c>
      <c r="P8" s="17">
        <v>4</v>
      </c>
    </row>
    <row r="9" spans="1:16" ht="46.5" customHeight="1">
      <c r="A9" s="14" t="s">
        <v>9</v>
      </c>
      <c r="B9" s="15" t="s">
        <v>31</v>
      </c>
      <c r="C9" s="16">
        <v>90</v>
      </c>
      <c r="D9" s="16">
        <v>83</v>
      </c>
      <c r="E9" s="17">
        <v>85</v>
      </c>
      <c r="F9" s="17">
        <v>94</v>
      </c>
      <c r="G9" s="17">
        <v>100</v>
      </c>
      <c r="H9" s="17">
        <v>96</v>
      </c>
      <c r="I9" s="17">
        <v>90</v>
      </c>
      <c r="J9" s="17">
        <v>84</v>
      </c>
      <c r="K9" s="17">
        <v>126</v>
      </c>
      <c r="L9" s="17">
        <v>5</v>
      </c>
      <c r="M9" s="17">
        <v>116</v>
      </c>
      <c r="N9" s="17">
        <v>5</v>
      </c>
      <c r="O9" s="17">
        <v>120</v>
      </c>
      <c r="P9" s="17">
        <v>5</v>
      </c>
    </row>
    <row r="10" spans="1:16" ht="46.5" customHeight="1">
      <c r="A10" s="14" t="s">
        <v>10</v>
      </c>
      <c r="B10" s="15" t="s">
        <v>32</v>
      </c>
      <c r="C10" s="16">
        <v>83</v>
      </c>
      <c r="D10" s="16">
        <v>82</v>
      </c>
      <c r="E10" s="17">
        <v>82</v>
      </c>
      <c r="F10" s="17">
        <v>80</v>
      </c>
      <c r="G10" s="17">
        <v>70</v>
      </c>
      <c r="H10" s="17">
        <v>73</v>
      </c>
      <c r="I10" s="17">
        <v>90</v>
      </c>
      <c r="J10" s="17">
        <v>63</v>
      </c>
      <c r="K10" s="17">
        <v>124</v>
      </c>
      <c r="L10" s="17">
        <v>5</v>
      </c>
      <c r="M10" s="17">
        <v>113</v>
      </c>
      <c r="N10" s="17">
        <v>4</v>
      </c>
      <c r="O10" s="17">
        <v>107</v>
      </c>
      <c r="P10" s="17">
        <v>4</v>
      </c>
    </row>
    <row r="11" spans="1:16" ht="46.5" customHeight="1">
      <c r="A11" s="14" t="s">
        <v>11</v>
      </c>
      <c r="B11" s="15" t="s">
        <v>38</v>
      </c>
      <c r="C11" s="16">
        <v>93</v>
      </c>
      <c r="D11" s="16">
        <v>83</v>
      </c>
      <c r="E11" s="17">
        <v>85</v>
      </c>
      <c r="F11" s="17">
        <v>100</v>
      </c>
      <c r="G11" s="17">
        <v>100</v>
      </c>
      <c r="H11" s="17">
        <v>98</v>
      </c>
      <c r="I11" s="17">
        <v>90</v>
      </c>
      <c r="J11" s="17">
        <v>85</v>
      </c>
      <c r="K11" s="17">
        <v>125</v>
      </c>
      <c r="L11" s="17">
        <v>5</v>
      </c>
      <c r="M11" s="17">
        <v>110</v>
      </c>
      <c r="N11" s="17">
        <v>4</v>
      </c>
      <c r="O11" s="17">
        <v>120</v>
      </c>
      <c r="P11" s="17">
        <v>5</v>
      </c>
    </row>
    <row r="12" spans="1:16" ht="46.5" customHeight="1">
      <c r="A12" s="14" t="s">
        <v>12</v>
      </c>
      <c r="B12" s="15" t="s">
        <v>34</v>
      </c>
      <c r="C12" s="16">
        <v>83</v>
      </c>
      <c r="D12" s="16">
        <v>76</v>
      </c>
      <c r="E12" s="17">
        <v>75</v>
      </c>
      <c r="F12" s="17">
        <v>76</v>
      </c>
      <c r="G12" s="17">
        <v>88</v>
      </c>
      <c r="H12" s="17">
        <v>85</v>
      </c>
      <c r="I12" s="17">
        <v>90</v>
      </c>
      <c r="J12" s="17">
        <v>76</v>
      </c>
      <c r="K12" s="17">
        <v>120</v>
      </c>
      <c r="L12" s="17">
        <v>5</v>
      </c>
      <c r="M12" s="17">
        <v>116</v>
      </c>
      <c r="N12" s="17">
        <v>5</v>
      </c>
      <c r="O12" s="17">
        <v>120</v>
      </c>
      <c r="P12" s="17">
        <v>5</v>
      </c>
    </row>
    <row r="13" spans="1:16" ht="46.5" customHeight="1">
      <c r="A13" s="14" t="s">
        <v>13</v>
      </c>
      <c r="B13" s="15" t="s">
        <v>35</v>
      </c>
      <c r="C13" s="16">
        <v>90</v>
      </c>
      <c r="D13" s="16">
        <v>81</v>
      </c>
      <c r="E13" s="17">
        <v>90</v>
      </c>
      <c r="F13" s="17">
        <v>93</v>
      </c>
      <c r="G13" s="17">
        <v>100</v>
      </c>
      <c r="H13" s="17">
        <v>100</v>
      </c>
      <c r="I13" s="17">
        <v>90</v>
      </c>
      <c r="J13" s="17">
        <v>78</v>
      </c>
      <c r="K13" s="17">
        <v>123</v>
      </c>
      <c r="L13" s="17">
        <v>5</v>
      </c>
      <c r="M13" s="17">
        <v>96</v>
      </c>
      <c r="N13" s="17">
        <v>4</v>
      </c>
      <c r="O13" s="17">
        <v>110</v>
      </c>
      <c r="P13" s="17">
        <v>4</v>
      </c>
    </row>
    <row r="14" spans="1:16" ht="46.5" customHeight="1">
      <c r="A14" s="14" t="s">
        <v>14</v>
      </c>
      <c r="B14" s="15" t="s">
        <v>29</v>
      </c>
      <c r="C14" s="16">
        <v>70</v>
      </c>
      <c r="D14" s="16">
        <v>76</v>
      </c>
      <c r="E14" s="17">
        <v>75</v>
      </c>
      <c r="F14" s="17">
        <v>75</v>
      </c>
      <c r="G14" s="17">
        <v>91</v>
      </c>
      <c r="H14" s="17">
        <v>70</v>
      </c>
      <c r="I14" s="17">
        <v>90</v>
      </c>
      <c r="J14" s="17">
        <v>70</v>
      </c>
      <c r="K14" s="17">
        <v>106</v>
      </c>
      <c r="L14" s="17">
        <v>4</v>
      </c>
      <c r="M14" s="17">
        <v>106</v>
      </c>
      <c r="N14" s="17">
        <v>4</v>
      </c>
      <c r="O14" s="17">
        <v>110</v>
      </c>
      <c r="P14" s="17">
        <v>4</v>
      </c>
    </row>
    <row r="15" spans="1:16" ht="46.5" customHeight="1">
      <c r="A15" s="14" t="s">
        <v>23</v>
      </c>
      <c r="B15" s="15" t="s">
        <v>30</v>
      </c>
      <c r="C15" s="16">
        <v>90</v>
      </c>
      <c r="D15" s="16">
        <v>76</v>
      </c>
      <c r="E15" s="17">
        <v>88</v>
      </c>
      <c r="F15" s="17">
        <v>86</v>
      </c>
      <c r="G15" s="17">
        <v>70</v>
      </c>
      <c r="H15" s="17">
        <v>70</v>
      </c>
      <c r="I15" s="17">
        <v>90</v>
      </c>
      <c r="J15" s="17">
        <v>77</v>
      </c>
      <c r="K15" s="17">
        <v>126</v>
      </c>
      <c r="L15" s="17">
        <v>4</v>
      </c>
      <c r="M15" s="17">
        <v>100</v>
      </c>
      <c r="N15" s="17">
        <v>4</v>
      </c>
      <c r="O15" s="17">
        <v>97</v>
      </c>
      <c r="P15" s="17">
        <v>4</v>
      </c>
    </row>
    <row r="16" spans="1:16" ht="41.25" customHeight="1">
      <c r="A16" s="14" t="s">
        <v>37</v>
      </c>
      <c r="B16" s="15" t="s">
        <v>36</v>
      </c>
      <c r="C16" s="16">
        <v>72</v>
      </c>
      <c r="D16" s="16">
        <v>83</v>
      </c>
      <c r="E16" s="17">
        <v>50</v>
      </c>
      <c r="F16" s="17">
        <v>70</v>
      </c>
      <c r="G16" s="17">
        <v>70</v>
      </c>
      <c r="H16" s="17">
        <v>70</v>
      </c>
      <c r="I16" s="17">
        <v>80</v>
      </c>
      <c r="J16" s="17">
        <v>70</v>
      </c>
      <c r="K16" s="17">
        <v>108</v>
      </c>
      <c r="L16" s="17">
        <v>4</v>
      </c>
      <c r="M16" s="17">
        <v>90</v>
      </c>
      <c r="N16" s="17">
        <v>3</v>
      </c>
      <c r="O16" s="17">
        <v>82</v>
      </c>
      <c r="P16" s="17">
        <v>3</v>
      </c>
    </row>
    <row r="17" spans="1:16" ht="31.5" customHeight="1">
      <c r="A17" s="18"/>
      <c r="B17" s="19" t="s">
        <v>4</v>
      </c>
      <c r="C17" s="20">
        <f aca="true" t="shared" si="0" ref="C17:I17">AVERAGE(C5:C16)</f>
        <v>82.41666666666667</v>
      </c>
      <c r="D17" s="20">
        <f t="shared" si="0"/>
        <v>79.16666666666667</v>
      </c>
      <c r="E17" s="20">
        <f t="shared" si="0"/>
        <v>80.16666666666667</v>
      </c>
      <c r="F17" s="20">
        <f t="shared" si="0"/>
        <v>82.25</v>
      </c>
      <c r="G17" s="20">
        <f t="shared" si="0"/>
        <v>84.08333333333333</v>
      </c>
      <c r="H17" s="20">
        <f t="shared" si="0"/>
        <v>82</v>
      </c>
      <c r="I17" s="20">
        <f t="shared" si="0"/>
        <v>90.83333333333333</v>
      </c>
      <c r="J17" s="20">
        <f aca="true" t="shared" si="1" ref="J17:P17">AVERAGE(J5:J16)</f>
        <v>78.66666666666667</v>
      </c>
      <c r="K17" s="20">
        <f t="shared" si="1"/>
        <v>121.08333333333333</v>
      </c>
      <c r="L17" s="20">
        <f t="shared" si="1"/>
        <v>4.75</v>
      </c>
      <c r="M17" s="20">
        <f t="shared" si="1"/>
        <v>106.08333333333333</v>
      </c>
      <c r="N17" s="20">
        <f t="shared" si="1"/>
        <v>4.166666666666667</v>
      </c>
      <c r="O17" s="20">
        <f t="shared" si="1"/>
        <v>109.83333333333333</v>
      </c>
      <c r="P17" s="20">
        <f t="shared" si="1"/>
        <v>4.333333333333333</v>
      </c>
    </row>
  </sheetData>
  <sheetProtection/>
  <mergeCells count="9">
    <mergeCell ref="O3:P3"/>
    <mergeCell ref="A4:P4"/>
    <mergeCell ref="A1:N1"/>
    <mergeCell ref="A2:A3"/>
    <mergeCell ref="B2:B3"/>
    <mergeCell ref="K3:L3"/>
    <mergeCell ref="M3:N3"/>
    <mergeCell ref="K2:P2"/>
    <mergeCell ref="C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="50" zoomScaleNormal="50" workbookViewId="0" topLeftCell="A1">
      <selection activeCell="E3" sqref="E3:E14"/>
    </sheetView>
  </sheetViews>
  <sheetFormatPr defaultColWidth="9.140625" defaultRowHeight="15"/>
  <cols>
    <col min="2" max="2" width="9.421875" style="0" customWidth="1"/>
    <col min="3" max="3" width="57.00390625" style="0" customWidth="1"/>
    <col min="4" max="4" width="19.00390625" style="0" customWidth="1"/>
    <col min="5" max="5" width="22.7109375" style="0" customWidth="1"/>
    <col min="6" max="6" width="17.00390625" style="0" customWidth="1"/>
    <col min="7" max="8" width="22.7109375" style="0" customWidth="1"/>
    <col min="9" max="14" width="14.28125" style="0" customWidth="1"/>
    <col min="15" max="15" width="18.28125" style="0" customWidth="1"/>
    <col min="16" max="16" width="14.28125" style="0" customWidth="1"/>
    <col min="17" max="17" width="16.140625" style="0" customWidth="1"/>
    <col min="18" max="18" width="16.28125" style="0" customWidth="1"/>
    <col min="21" max="21" width="70.00390625" style="0" customWidth="1"/>
    <col min="22" max="22" width="18.00390625" style="0" customWidth="1"/>
  </cols>
  <sheetData>
    <row r="1" spans="1:22" ht="79.5" customHeight="1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T1" s="47" t="s">
        <v>21</v>
      </c>
      <c r="U1" s="47"/>
      <c r="V1" s="1"/>
    </row>
    <row r="2" spans="1:22" ht="309" customHeight="1">
      <c r="A2" s="4" t="s">
        <v>15</v>
      </c>
      <c r="B2" s="5" t="s">
        <v>16</v>
      </c>
      <c r="C2" s="4" t="s">
        <v>2</v>
      </c>
      <c r="D2" s="5" t="s">
        <v>21</v>
      </c>
      <c r="E2" s="5" t="s">
        <v>19</v>
      </c>
      <c r="F2" s="5" t="s">
        <v>20</v>
      </c>
      <c r="G2" s="5" t="s">
        <v>17</v>
      </c>
      <c r="H2" s="5" t="str">
        <f>'3 курс 5 сем оценки'!C3</f>
        <v>Теория медико-социальной работы</v>
      </c>
      <c r="I2" s="5" t="str">
        <f>'3 курс 5 сем оценки'!D3</f>
        <v>Физ. культура</v>
      </c>
      <c r="J2" s="5" t="str">
        <f>'3 курс 5 сем оценки'!E3</f>
        <v>Социальное страхование</v>
      </c>
      <c r="K2" s="5" t="str">
        <f>'3 курс 5 сем оценки'!F3</f>
        <v>Этические основы СР</v>
      </c>
      <c r="L2" s="5" t="str">
        <f>'3 курс 5 сем оценки'!G3</f>
        <v>Технология социальной работы</v>
      </c>
      <c r="M2" s="5" t="str">
        <f>'3 курс 5 сем оценки'!H3</f>
        <v>СР с молодежью</v>
      </c>
      <c r="N2" s="5" t="str">
        <f>'3 курс 5 сем оценки'!I3</f>
        <v>Основы социального образования</v>
      </c>
      <c r="O2" s="5" t="str">
        <f>'3 курс 5 сем оценки'!J3</f>
        <v>Биоэтика</v>
      </c>
      <c r="P2" s="5" t="s">
        <v>49</v>
      </c>
      <c r="Q2" s="5" t="s">
        <v>48</v>
      </c>
      <c r="R2" s="5" t="s">
        <v>50</v>
      </c>
      <c r="T2" s="12" t="s">
        <v>15</v>
      </c>
      <c r="U2" s="6" t="s">
        <v>2</v>
      </c>
      <c r="V2" s="13" t="s">
        <v>22</v>
      </c>
    </row>
    <row r="3" spans="1:22" ht="60" customHeight="1">
      <c r="A3" s="6">
        <v>1</v>
      </c>
      <c r="B3" s="6" t="s">
        <v>24</v>
      </c>
      <c r="C3" s="7" t="s">
        <v>25</v>
      </c>
      <c r="D3" s="8">
        <v>9</v>
      </c>
      <c r="E3" s="9">
        <f aca="true" t="shared" si="0" ref="E3:E14">((G3*F3)/100)+G3</f>
        <v>1070</v>
      </c>
      <c r="F3" s="10"/>
      <c r="G3" s="10">
        <f>SUM(H3:R3)</f>
        <v>1070</v>
      </c>
      <c r="H3" s="10">
        <f>'3 курс 5 сем оценки'!C5</f>
        <v>78</v>
      </c>
      <c r="I3" s="10">
        <f>'3 курс 5 сем оценки'!D5</f>
        <v>82</v>
      </c>
      <c r="J3" s="10">
        <f>'3 курс 5 сем оценки'!E5</f>
        <v>90</v>
      </c>
      <c r="K3" s="10">
        <f>'3 курс 5 сем оценки'!F5</f>
        <v>80</v>
      </c>
      <c r="L3" s="10">
        <f>'3 курс 5 сем оценки'!G5</f>
        <v>96</v>
      </c>
      <c r="M3" s="10">
        <f>'3 курс 5 сем оценки'!H5</f>
        <v>100</v>
      </c>
      <c r="N3" s="10">
        <f>'3 курс 5 сем оценки'!I5</f>
        <v>100</v>
      </c>
      <c r="O3" s="10">
        <f>'3 курс 5 сем оценки'!J5</f>
        <v>89</v>
      </c>
      <c r="P3" s="10">
        <f>'3 курс 5 сем оценки'!K5</f>
        <v>122</v>
      </c>
      <c r="Q3" s="10">
        <f>'3 курс 5 сем оценки'!M5</f>
        <v>116</v>
      </c>
      <c r="R3" s="10">
        <f>'3 курс 5 сем оценки'!O5</f>
        <v>117</v>
      </c>
      <c r="T3" s="6">
        <v>1</v>
      </c>
      <c r="U3" s="7" t="s">
        <v>34</v>
      </c>
      <c r="V3" s="6">
        <v>234</v>
      </c>
    </row>
    <row r="4" spans="1:22" ht="60" customHeight="1">
      <c r="A4" s="6">
        <v>2</v>
      </c>
      <c r="B4" s="6" t="s">
        <v>24</v>
      </c>
      <c r="C4" s="7" t="s">
        <v>26</v>
      </c>
      <c r="D4" s="8">
        <v>4</v>
      </c>
      <c r="E4" s="9">
        <f t="shared" si="0"/>
        <v>946</v>
      </c>
      <c r="F4" s="10"/>
      <c r="G4" s="10">
        <f aca="true" t="shared" si="1" ref="G4:G14">SUM(H4:R4)</f>
        <v>946</v>
      </c>
      <c r="H4" s="10">
        <f>'3 курс 5 сем оценки'!C6</f>
        <v>72</v>
      </c>
      <c r="I4" s="10">
        <f>'3 курс 5 сем оценки'!D6</f>
        <v>76</v>
      </c>
      <c r="J4" s="10">
        <f>'3 курс 5 сем оценки'!E6</f>
        <v>75</v>
      </c>
      <c r="K4" s="10">
        <f>'3 курс 5 сем оценки'!F6</f>
        <v>73</v>
      </c>
      <c r="L4" s="10">
        <f>'3 курс 5 сем оценки'!G6</f>
        <v>79</v>
      </c>
      <c r="M4" s="10">
        <f>'3 курс 5 сем оценки'!H6</f>
        <v>77</v>
      </c>
      <c r="N4" s="10">
        <f>'3 курс 5 сем оценки'!I6</f>
        <v>100</v>
      </c>
      <c r="O4" s="10">
        <f>'3 курс 5 сем оценки'!J6</f>
        <v>70</v>
      </c>
      <c r="P4" s="10">
        <f>'3 курс 5 сем оценки'!K6</f>
        <v>120</v>
      </c>
      <c r="Q4" s="10">
        <f>'3 курс 5 сем оценки'!M6</f>
        <v>84</v>
      </c>
      <c r="R4" s="10">
        <f>'3 курс 5 сем оценки'!O6</f>
        <v>120</v>
      </c>
      <c r="T4" s="6">
        <v>2</v>
      </c>
      <c r="U4" s="7" t="s">
        <v>31</v>
      </c>
      <c r="V4" s="6">
        <v>223</v>
      </c>
    </row>
    <row r="5" spans="1:22" ht="60" customHeight="1">
      <c r="A5" s="6">
        <v>3</v>
      </c>
      <c r="B5" s="6" t="s">
        <v>24</v>
      </c>
      <c r="C5" s="7" t="s">
        <v>27</v>
      </c>
      <c r="D5" s="8">
        <v>10</v>
      </c>
      <c r="E5" s="9">
        <f t="shared" si="0"/>
        <v>981</v>
      </c>
      <c r="F5" s="10"/>
      <c r="G5" s="10">
        <f t="shared" si="1"/>
        <v>981</v>
      </c>
      <c r="H5" s="10">
        <f>'3 курс 5 сем оценки'!C7</f>
        <v>84</v>
      </c>
      <c r="I5" s="10">
        <f>'3 курс 5 сем оценки'!D7</f>
        <v>76</v>
      </c>
      <c r="J5" s="10">
        <f>'3 курс 5 сем оценки'!E7</f>
        <v>82</v>
      </c>
      <c r="K5" s="10">
        <f>'3 курс 5 сем оценки'!F7</f>
        <v>70</v>
      </c>
      <c r="L5" s="10">
        <f>'3 курс 5 сем оценки'!G7</f>
        <v>75</v>
      </c>
      <c r="M5" s="10">
        <f>'3 курс 5 сем оценки'!H7</f>
        <v>75</v>
      </c>
      <c r="N5" s="10">
        <f>'3 курс 5 сем оценки'!I7</f>
        <v>90</v>
      </c>
      <c r="O5" s="10">
        <f>'3 курс 5 сем оценки'!J7</f>
        <v>86</v>
      </c>
      <c r="P5" s="10">
        <f>'3 курс 5 сем оценки'!K7</f>
        <v>126</v>
      </c>
      <c r="Q5" s="10">
        <f>'3 курс 5 сем оценки'!M7</f>
        <v>110</v>
      </c>
      <c r="R5" s="10">
        <f>'3 курс 5 сем оценки'!O7</f>
        <v>107</v>
      </c>
      <c r="T5" s="6">
        <v>3</v>
      </c>
      <c r="U5" s="7" t="s">
        <v>28</v>
      </c>
      <c r="V5" s="6">
        <v>216</v>
      </c>
    </row>
    <row r="6" spans="1:22" ht="60" customHeight="1">
      <c r="A6" s="6">
        <v>4</v>
      </c>
      <c r="B6" s="6" t="s">
        <v>24</v>
      </c>
      <c r="C6" s="7" t="s">
        <v>28</v>
      </c>
      <c r="D6" s="8">
        <v>3</v>
      </c>
      <c r="E6" s="9">
        <f t="shared" si="0"/>
        <v>1012</v>
      </c>
      <c r="F6" s="10"/>
      <c r="G6" s="10">
        <f t="shared" si="1"/>
        <v>1012</v>
      </c>
      <c r="H6" s="10">
        <f>'3 курс 5 сем оценки'!C8</f>
        <v>84</v>
      </c>
      <c r="I6" s="10">
        <f>'3 курс 5 сем оценки'!D8</f>
        <v>76</v>
      </c>
      <c r="J6" s="10">
        <f>'3 курс 5 сем оценки'!E8</f>
        <v>85</v>
      </c>
      <c r="K6" s="10">
        <f>'3 курс 5 сем оценки'!F8</f>
        <v>90</v>
      </c>
      <c r="L6" s="10">
        <f>'3 курс 5 сем оценки'!G8</f>
        <v>70</v>
      </c>
      <c r="M6" s="10">
        <f>'3 курс 5 сем оценки'!H8</f>
        <v>70</v>
      </c>
      <c r="N6" s="10">
        <f>'3 курс 5 сем оценки'!I8</f>
        <v>90</v>
      </c>
      <c r="O6" s="10">
        <f>'3 курс 5 сем оценки'!J8</f>
        <v>96</v>
      </c>
      <c r="P6" s="10">
        <f>'3 курс 5 сем оценки'!K8</f>
        <v>127</v>
      </c>
      <c r="Q6" s="10">
        <f>'3 курс 5 сем оценки'!M8</f>
        <v>116</v>
      </c>
      <c r="R6" s="10">
        <f>'3 курс 5 сем оценки'!O8</f>
        <v>108</v>
      </c>
      <c r="T6" s="6">
        <v>4</v>
      </c>
      <c r="U6" s="7" t="s">
        <v>26</v>
      </c>
      <c r="V6" s="6">
        <v>206</v>
      </c>
    </row>
    <row r="7" spans="1:22" ht="60" customHeight="1">
      <c r="A7" s="6">
        <v>5</v>
      </c>
      <c r="B7" s="6" t="s">
        <v>24</v>
      </c>
      <c r="C7" s="7" t="s">
        <v>31</v>
      </c>
      <c r="D7" s="8">
        <v>2</v>
      </c>
      <c r="E7" s="9">
        <f t="shared" si="0"/>
        <v>1084</v>
      </c>
      <c r="F7" s="10"/>
      <c r="G7" s="10">
        <f t="shared" si="1"/>
        <v>1084</v>
      </c>
      <c r="H7" s="10">
        <f>'3 курс 5 сем оценки'!C9</f>
        <v>90</v>
      </c>
      <c r="I7" s="10">
        <f>'3 курс 5 сем оценки'!D9</f>
        <v>83</v>
      </c>
      <c r="J7" s="10">
        <f>'3 курс 5 сем оценки'!E9</f>
        <v>85</v>
      </c>
      <c r="K7" s="10">
        <f>'3 курс 5 сем оценки'!F9</f>
        <v>94</v>
      </c>
      <c r="L7" s="10">
        <f>'3 курс 5 сем оценки'!G9</f>
        <v>100</v>
      </c>
      <c r="M7" s="10">
        <f>'3 курс 5 сем оценки'!H9</f>
        <v>96</v>
      </c>
      <c r="N7" s="10">
        <f>'3 курс 5 сем оценки'!I9</f>
        <v>90</v>
      </c>
      <c r="O7" s="10">
        <f>'3 курс 5 сем оценки'!J9</f>
        <v>84</v>
      </c>
      <c r="P7" s="10">
        <f>'3 курс 5 сем оценки'!K9</f>
        <v>126</v>
      </c>
      <c r="Q7" s="10">
        <f>'3 курс 5 сем оценки'!M9</f>
        <v>116</v>
      </c>
      <c r="R7" s="10">
        <f>'3 курс 5 сем оценки'!O9</f>
        <v>120</v>
      </c>
      <c r="T7" s="6">
        <v>5</v>
      </c>
      <c r="U7" s="7" t="s">
        <v>33</v>
      </c>
      <c r="V7" s="6">
        <v>198</v>
      </c>
    </row>
    <row r="8" spans="1:22" ht="60" customHeight="1">
      <c r="A8" s="6">
        <v>6</v>
      </c>
      <c r="B8" s="6" t="s">
        <v>24</v>
      </c>
      <c r="C8" s="7" t="s">
        <v>32</v>
      </c>
      <c r="D8" s="8">
        <v>6</v>
      </c>
      <c r="E8" s="9">
        <f t="shared" si="0"/>
        <v>967</v>
      </c>
      <c r="F8" s="10"/>
      <c r="G8" s="10">
        <f t="shared" si="1"/>
        <v>967</v>
      </c>
      <c r="H8" s="10">
        <f>'3 курс 5 сем оценки'!C10</f>
        <v>83</v>
      </c>
      <c r="I8" s="10">
        <f>'3 курс 5 сем оценки'!D10</f>
        <v>82</v>
      </c>
      <c r="J8" s="10">
        <f>'3 курс 5 сем оценки'!E10</f>
        <v>82</v>
      </c>
      <c r="K8" s="10">
        <f>'3 курс 5 сем оценки'!F10</f>
        <v>80</v>
      </c>
      <c r="L8" s="10">
        <f>'3 курс 5 сем оценки'!G10</f>
        <v>70</v>
      </c>
      <c r="M8" s="10">
        <f>'3 курс 5 сем оценки'!H10</f>
        <v>73</v>
      </c>
      <c r="N8" s="10">
        <f>'3 курс 5 сем оценки'!I10</f>
        <v>90</v>
      </c>
      <c r="O8" s="10">
        <f>'3 курс 5 сем оценки'!J10</f>
        <v>63</v>
      </c>
      <c r="P8" s="10">
        <f>'3 курс 5 сем оценки'!K10</f>
        <v>124</v>
      </c>
      <c r="Q8" s="10">
        <f>'3 курс 5 сем оценки'!M10</f>
        <v>113</v>
      </c>
      <c r="R8" s="10">
        <f>'3 курс 5 сем оценки'!O10</f>
        <v>107</v>
      </c>
      <c r="T8" s="6">
        <v>6</v>
      </c>
      <c r="U8" s="7" t="s">
        <v>32</v>
      </c>
      <c r="V8" s="6">
        <v>194</v>
      </c>
    </row>
    <row r="9" spans="1:22" ht="60" customHeight="1">
      <c r="A9" s="6">
        <v>7</v>
      </c>
      <c r="B9" s="6" t="s">
        <v>24</v>
      </c>
      <c r="C9" s="7" t="s">
        <v>33</v>
      </c>
      <c r="D9" s="8">
        <v>5</v>
      </c>
      <c r="E9" s="9">
        <f t="shared" si="0"/>
        <v>1089</v>
      </c>
      <c r="F9" s="10"/>
      <c r="G9" s="10">
        <f t="shared" si="1"/>
        <v>1089</v>
      </c>
      <c r="H9" s="10">
        <f>'3 курс 5 сем оценки'!C11</f>
        <v>93</v>
      </c>
      <c r="I9" s="10">
        <f>'3 курс 5 сем оценки'!D11</f>
        <v>83</v>
      </c>
      <c r="J9" s="10">
        <f>'3 курс 5 сем оценки'!E11</f>
        <v>85</v>
      </c>
      <c r="K9" s="10">
        <f>'3 курс 5 сем оценки'!F11</f>
        <v>100</v>
      </c>
      <c r="L9" s="10">
        <f>'3 курс 5 сем оценки'!G11</f>
        <v>100</v>
      </c>
      <c r="M9" s="10">
        <f>'3 курс 5 сем оценки'!H11</f>
        <v>98</v>
      </c>
      <c r="N9" s="10">
        <f>'3 курс 5 сем оценки'!I11</f>
        <v>90</v>
      </c>
      <c r="O9" s="10">
        <f>'3 курс 5 сем оценки'!J11</f>
        <v>85</v>
      </c>
      <c r="P9" s="10">
        <f>'3 курс 5 сем оценки'!K11</f>
        <v>125</v>
      </c>
      <c r="Q9" s="10">
        <f>'3 курс 5 сем оценки'!M11</f>
        <v>110</v>
      </c>
      <c r="R9" s="10">
        <f>'3 курс 5 сем оценки'!O11</f>
        <v>120</v>
      </c>
      <c r="T9" s="6">
        <v>7</v>
      </c>
      <c r="U9" s="7" t="s">
        <v>29</v>
      </c>
      <c r="V9" s="6">
        <v>183</v>
      </c>
    </row>
    <row r="10" spans="1:22" ht="60" customHeight="1">
      <c r="A10" s="6">
        <v>8</v>
      </c>
      <c r="B10" s="6" t="s">
        <v>24</v>
      </c>
      <c r="C10" s="7" t="s">
        <v>34</v>
      </c>
      <c r="D10" s="8">
        <v>1</v>
      </c>
      <c r="E10" s="9">
        <f t="shared" si="0"/>
        <v>1005</v>
      </c>
      <c r="F10" s="10"/>
      <c r="G10" s="10">
        <f t="shared" si="1"/>
        <v>1005</v>
      </c>
      <c r="H10" s="10">
        <f>'3 курс 5 сем оценки'!C12</f>
        <v>83</v>
      </c>
      <c r="I10" s="10">
        <f>'3 курс 5 сем оценки'!D12</f>
        <v>76</v>
      </c>
      <c r="J10" s="10">
        <f>'3 курс 5 сем оценки'!E12</f>
        <v>75</v>
      </c>
      <c r="K10" s="10">
        <f>'3 курс 5 сем оценки'!F12</f>
        <v>76</v>
      </c>
      <c r="L10" s="10">
        <f>'3 курс 5 сем оценки'!G12</f>
        <v>88</v>
      </c>
      <c r="M10" s="10">
        <f>'3 курс 5 сем оценки'!H12</f>
        <v>85</v>
      </c>
      <c r="N10" s="10">
        <f>'3 курс 5 сем оценки'!I12</f>
        <v>90</v>
      </c>
      <c r="O10" s="10">
        <f>'3 курс 5 сем оценки'!J12</f>
        <v>76</v>
      </c>
      <c r="P10" s="10">
        <f>'3 курс 5 сем оценки'!K12</f>
        <v>120</v>
      </c>
      <c r="Q10" s="10">
        <f>'3 курс 5 сем оценки'!M12</f>
        <v>116</v>
      </c>
      <c r="R10" s="10">
        <f>'3 курс 5 сем оценки'!O12</f>
        <v>120</v>
      </c>
      <c r="T10" s="6">
        <v>8</v>
      </c>
      <c r="U10" s="7" t="s">
        <v>30</v>
      </c>
      <c r="V10" s="6">
        <v>175</v>
      </c>
    </row>
    <row r="11" spans="1:22" ht="60" customHeight="1">
      <c r="A11" s="6">
        <v>9</v>
      </c>
      <c r="B11" s="6" t="s">
        <v>24</v>
      </c>
      <c r="C11" s="7" t="s">
        <v>35</v>
      </c>
      <c r="D11" s="8">
        <v>11</v>
      </c>
      <c r="E11" s="9">
        <f t="shared" si="0"/>
        <v>1051</v>
      </c>
      <c r="F11" s="10"/>
      <c r="G11" s="10">
        <f t="shared" si="1"/>
        <v>1051</v>
      </c>
      <c r="H11" s="10">
        <f>'3 курс 5 сем оценки'!C13</f>
        <v>90</v>
      </c>
      <c r="I11" s="10">
        <f>'3 курс 5 сем оценки'!D13</f>
        <v>81</v>
      </c>
      <c r="J11" s="10">
        <f>'3 курс 5 сем оценки'!E13</f>
        <v>90</v>
      </c>
      <c r="K11" s="10">
        <f>'3 курс 5 сем оценки'!F13</f>
        <v>93</v>
      </c>
      <c r="L11" s="10">
        <f>'3 курс 5 сем оценки'!G13</f>
        <v>100</v>
      </c>
      <c r="M11" s="10">
        <f>'3 курс 5 сем оценки'!H13</f>
        <v>100</v>
      </c>
      <c r="N11" s="10">
        <f>'3 курс 5 сем оценки'!I13</f>
        <v>90</v>
      </c>
      <c r="O11" s="10">
        <f>'3 курс 5 сем оценки'!J13</f>
        <v>78</v>
      </c>
      <c r="P11" s="10">
        <f>'3 курс 5 сем оценки'!K13</f>
        <v>123</v>
      </c>
      <c r="Q11" s="10">
        <f>'3 курс 5 сем оценки'!M13</f>
        <v>96</v>
      </c>
      <c r="R11" s="10">
        <f>'3 курс 5 сем оценки'!O13</f>
        <v>110</v>
      </c>
      <c r="T11" s="6">
        <v>9</v>
      </c>
      <c r="U11" s="7" t="s">
        <v>25</v>
      </c>
      <c r="V11" s="6">
        <v>172</v>
      </c>
    </row>
    <row r="12" spans="1:22" ht="60" customHeight="1">
      <c r="A12" s="6">
        <v>10</v>
      </c>
      <c r="B12" s="6" t="s">
        <v>18</v>
      </c>
      <c r="C12" s="7" t="s">
        <v>29</v>
      </c>
      <c r="D12" s="8">
        <v>7</v>
      </c>
      <c r="E12" s="9">
        <f t="shared" si="0"/>
        <v>939</v>
      </c>
      <c r="F12" s="10"/>
      <c r="G12" s="10">
        <f t="shared" si="1"/>
        <v>939</v>
      </c>
      <c r="H12" s="10">
        <f>'3 курс 5 сем оценки'!C14</f>
        <v>70</v>
      </c>
      <c r="I12" s="10">
        <f>'3 курс 5 сем оценки'!D14</f>
        <v>76</v>
      </c>
      <c r="J12" s="10">
        <f>'3 курс 5 сем оценки'!E14</f>
        <v>75</v>
      </c>
      <c r="K12" s="10">
        <f>'3 курс 5 сем оценки'!F14</f>
        <v>75</v>
      </c>
      <c r="L12" s="10">
        <f>'3 курс 5 сем оценки'!G14</f>
        <v>91</v>
      </c>
      <c r="M12" s="10">
        <f>'3 курс 5 сем оценки'!H14</f>
        <v>70</v>
      </c>
      <c r="N12" s="10">
        <f>'3 курс 5 сем оценки'!I14</f>
        <v>90</v>
      </c>
      <c r="O12" s="10">
        <f>'3 курс 5 сем оценки'!J14</f>
        <v>70</v>
      </c>
      <c r="P12" s="11">
        <f>'3 курс 5 сем оценки'!K14</f>
        <v>106</v>
      </c>
      <c r="Q12" s="11">
        <f>'3 курс 5 сем оценки'!M14</f>
        <v>106</v>
      </c>
      <c r="R12" s="11">
        <f>'3 курс 5 сем оценки'!O14</f>
        <v>110</v>
      </c>
      <c r="T12" s="6">
        <v>10</v>
      </c>
      <c r="U12" s="7" t="s">
        <v>27</v>
      </c>
      <c r="V12" s="6">
        <v>172</v>
      </c>
    </row>
    <row r="13" spans="1:22" ht="60" customHeight="1">
      <c r="A13" s="6">
        <v>11</v>
      </c>
      <c r="B13" s="6" t="s">
        <v>18</v>
      </c>
      <c r="C13" s="7" t="s">
        <v>30</v>
      </c>
      <c r="D13" s="8">
        <v>8</v>
      </c>
      <c r="E13" s="9">
        <f t="shared" si="0"/>
        <v>989.4</v>
      </c>
      <c r="F13" s="10">
        <v>2</v>
      </c>
      <c r="G13" s="10">
        <f t="shared" si="1"/>
        <v>970</v>
      </c>
      <c r="H13" s="10">
        <f>'3 курс 5 сем оценки'!C15</f>
        <v>90</v>
      </c>
      <c r="I13" s="10">
        <f>'3 курс 5 сем оценки'!D15</f>
        <v>76</v>
      </c>
      <c r="J13" s="10">
        <f>'3 курс 5 сем оценки'!E15</f>
        <v>88</v>
      </c>
      <c r="K13" s="10">
        <f>'3 курс 5 сем оценки'!F15</f>
        <v>86</v>
      </c>
      <c r="L13" s="10">
        <f>'3 курс 5 сем оценки'!G15</f>
        <v>70</v>
      </c>
      <c r="M13" s="10">
        <f>'3 курс 5 сем оценки'!H15</f>
        <v>70</v>
      </c>
      <c r="N13" s="10">
        <f>'3 курс 5 сем оценки'!I15</f>
        <v>90</v>
      </c>
      <c r="O13" s="10">
        <f>'3 курс 5 сем оценки'!J15</f>
        <v>77</v>
      </c>
      <c r="P13" s="11">
        <f>'3 курс 5 сем оценки'!K15</f>
        <v>126</v>
      </c>
      <c r="Q13" s="11">
        <f>'3 курс 5 сем оценки'!M15</f>
        <v>100</v>
      </c>
      <c r="R13" s="11">
        <f>'3 курс 5 сем оценки'!O15</f>
        <v>97</v>
      </c>
      <c r="T13" s="6">
        <v>11</v>
      </c>
      <c r="U13" s="7" t="s">
        <v>35</v>
      </c>
      <c r="V13" s="6">
        <v>170</v>
      </c>
    </row>
    <row r="14" spans="1:22" ht="60" customHeight="1">
      <c r="A14" s="6">
        <v>12</v>
      </c>
      <c r="B14" s="6" t="s">
        <v>24</v>
      </c>
      <c r="C14" s="7" t="s">
        <v>36</v>
      </c>
      <c r="D14" s="8">
        <v>12</v>
      </c>
      <c r="E14" s="9">
        <f t="shared" si="0"/>
        <v>845</v>
      </c>
      <c r="F14" s="10"/>
      <c r="G14" s="10">
        <f t="shared" si="1"/>
        <v>845</v>
      </c>
      <c r="H14" s="10">
        <f>'3 курс 5 сем оценки'!C16</f>
        <v>72</v>
      </c>
      <c r="I14" s="10">
        <f>'3 курс 5 сем оценки'!D16</f>
        <v>83</v>
      </c>
      <c r="J14" s="10">
        <f>'3 курс 5 сем оценки'!E16</f>
        <v>50</v>
      </c>
      <c r="K14" s="10">
        <f>'3 курс 5 сем оценки'!F16</f>
        <v>70</v>
      </c>
      <c r="L14" s="10">
        <f>'3 курс 5 сем оценки'!G16</f>
        <v>70</v>
      </c>
      <c r="M14" s="10">
        <f>'3 курс 5 сем оценки'!H16</f>
        <v>70</v>
      </c>
      <c r="N14" s="10">
        <f>'3 курс 5 сем оценки'!I16</f>
        <v>80</v>
      </c>
      <c r="O14" s="10">
        <f>'3 курс 5 сем оценки'!J16</f>
        <v>70</v>
      </c>
      <c r="P14" s="11">
        <f>'3 курс 5 сем оценки'!K16</f>
        <v>108</v>
      </c>
      <c r="Q14" s="11">
        <f>'3 курс 5 сем оценки'!M16</f>
        <v>90</v>
      </c>
      <c r="R14" s="11">
        <f>'3 курс 5 сем оценки'!O16</f>
        <v>82</v>
      </c>
      <c r="T14" s="6">
        <v>12</v>
      </c>
      <c r="U14" s="7" t="s">
        <v>36</v>
      </c>
      <c r="V14" s="6">
        <v>167</v>
      </c>
    </row>
    <row r="15" spans="5:22" ht="54" customHeight="1">
      <c r="E15" s="3">
        <f>AVERAGE(E4:E14)</f>
        <v>991.6727272727272</v>
      </c>
      <c r="V15" s="2">
        <f>AVERAGE(V4:V14)</f>
        <v>188.72727272727272</v>
      </c>
    </row>
  </sheetData>
  <sheetProtection/>
  <mergeCells count="2">
    <mergeCell ref="A1:Q1"/>
    <mergeCell ref="T1:U1"/>
  </mergeCells>
  <printOptions/>
  <pageMargins left="0.7" right="0.7" top="0.75" bottom="0.75" header="0.3" footer="0.3"/>
  <pageSetup horizontalDpi="600" verticalDpi="600" orientation="landscape" paperSize="9" scale="3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msmsu-installer</dc:creator>
  <cp:keywords/>
  <dc:description/>
  <cp:lastModifiedBy>Korolev_MA</cp:lastModifiedBy>
  <cp:lastPrinted>2016-02-08T12:33:22Z</cp:lastPrinted>
  <dcterms:created xsi:type="dcterms:W3CDTF">2011-01-11T09:11:36Z</dcterms:created>
  <dcterms:modified xsi:type="dcterms:W3CDTF">2018-02-14T13:26:21Z</dcterms:modified>
  <cp:category/>
  <cp:version/>
  <cp:contentType/>
  <cp:contentStatus/>
</cp:coreProperties>
</file>