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595"/>
  </bookViews>
  <sheets>
    <sheet name="Суммарный рейтинг" sheetId="6" r:id="rId1"/>
    <sheet name="оценки" sheetId="1" r:id="rId2"/>
    <sheet name="свод" sheetId="2" r:id="rId3"/>
  </sheets>
  <externalReferences>
    <externalReference r:id="rId4"/>
  </externalReferences>
  <definedNames>
    <definedName name="_xlnm._FilterDatabase" localSheetId="2" hidden="1">свод!$A$3:$A$12</definedName>
  </definedNames>
  <calcPr calcId="125725"/>
</workbook>
</file>

<file path=xl/calcChain.xml><?xml version="1.0" encoding="utf-8"?>
<calcChain xmlns="http://schemas.openxmlformats.org/spreadsheetml/2006/main">
  <c r="P4" i="6"/>
  <c r="P7"/>
  <c r="P8"/>
  <c r="P9"/>
  <c r="P10"/>
  <c r="P11"/>
  <c r="P12"/>
  <c r="P13"/>
  <c r="P14"/>
  <c r="P15"/>
  <c r="P16"/>
  <c r="P17"/>
  <c r="P18"/>
  <c r="P3"/>
  <c r="O4"/>
  <c r="O5"/>
  <c r="P5" s="1"/>
  <c r="O7"/>
  <c r="O8"/>
  <c r="O9"/>
  <c r="O10"/>
  <c r="O11"/>
  <c r="O12"/>
  <c r="O13"/>
  <c r="O14"/>
  <c r="O15"/>
  <c r="O16"/>
  <c r="O17"/>
  <c r="O18"/>
  <c r="O3"/>
  <c r="E4" i="2"/>
  <c r="E5"/>
  <c r="E6"/>
  <c r="E7"/>
  <c r="E8"/>
  <c r="E9"/>
  <c r="E10"/>
  <c r="E11"/>
  <c r="E12"/>
  <c r="E13"/>
  <c r="E14"/>
  <c r="E15"/>
  <c r="E16"/>
  <c r="E17"/>
  <c r="E18"/>
  <c r="E19"/>
  <c r="E3"/>
  <c r="L4" i="6" l="1"/>
  <c r="L5"/>
  <c r="L7"/>
  <c r="L8"/>
  <c r="L9"/>
  <c r="L10"/>
  <c r="L11"/>
  <c r="L12"/>
  <c r="L13"/>
  <c r="L14"/>
  <c r="L15"/>
  <c r="L16"/>
  <c r="L17"/>
  <c r="L18"/>
  <c r="L3"/>
  <c r="I19"/>
  <c r="G19"/>
  <c r="I18"/>
  <c r="G18"/>
  <c r="K18" s="1"/>
  <c r="I17"/>
  <c r="G17"/>
  <c r="K17" s="1"/>
  <c r="I16"/>
  <c r="G16"/>
  <c r="K16" s="1"/>
  <c r="I15"/>
  <c r="G15"/>
  <c r="K15" s="1"/>
  <c r="I14"/>
  <c r="G14"/>
  <c r="K14" s="1"/>
  <c r="I13"/>
  <c r="G13"/>
  <c r="K13" s="1"/>
  <c r="I12"/>
  <c r="G12"/>
  <c r="K12" s="1"/>
  <c r="I11"/>
  <c r="G11"/>
  <c r="K11" s="1"/>
  <c r="I10"/>
  <c r="G10"/>
  <c r="K10" s="1"/>
  <c r="I9"/>
  <c r="G9"/>
  <c r="K9" s="1"/>
  <c r="I8"/>
  <c r="G8"/>
  <c r="K8" s="1"/>
  <c r="I7"/>
  <c r="G7"/>
  <c r="K7" s="1"/>
  <c r="I6"/>
  <c r="G6"/>
  <c r="K6" s="1"/>
  <c r="L6" s="1"/>
  <c r="I5"/>
  <c r="G5"/>
  <c r="K5" s="1"/>
  <c r="I4"/>
  <c r="G4"/>
  <c r="K4" s="1"/>
  <c r="I3"/>
  <c r="G3"/>
  <c r="K3" s="1"/>
  <c r="P6" l="1"/>
  <c r="O6"/>
  <c r="K19"/>
  <c r="O19" s="1"/>
  <c r="P19" s="1"/>
  <c r="C3" i="2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3" i="6"/>
  <c r="C4"/>
  <c r="C5"/>
  <c r="C6"/>
  <c r="C7"/>
  <c r="C8"/>
  <c r="C9"/>
  <c r="C10"/>
  <c r="C11"/>
  <c r="C12"/>
  <c r="C13"/>
  <c r="C14"/>
  <c r="C15"/>
  <c r="C16"/>
  <c r="C17"/>
  <c r="C18"/>
  <c r="C19"/>
  <c r="L19" l="1"/>
</calcChain>
</file>

<file path=xl/sharedStrings.xml><?xml version="1.0" encoding="utf-8"?>
<sst xmlns="http://schemas.openxmlformats.org/spreadsheetml/2006/main" count="121" uniqueCount="56">
  <si>
    <t>ЭКЗАМЕНЫ</t>
  </si>
  <si>
    <t>ФИО</t>
  </si>
  <si>
    <t>1 группа</t>
  </si>
  <si>
    <t>№ п/п</t>
  </si>
  <si>
    <t>Фин. основа</t>
  </si>
  <si>
    <t>Рейтинг студента</t>
  </si>
  <si>
    <t>к</t>
  </si>
  <si>
    <t>Суммарный рейтинг студента</t>
  </si>
  <si>
    <t>Поощрение (%)</t>
  </si>
  <si>
    <t>Рейтинг по ЕГЭ</t>
  </si>
  <si>
    <t>Суммарный балл по ЕГЭ</t>
  </si>
  <si>
    <t>б</t>
  </si>
  <si>
    <t>Сотникова Алина Михайловна</t>
  </si>
  <si>
    <t>Смирнова Валерия Юрьевна</t>
  </si>
  <si>
    <t>Салихов Арсен Артурович</t>
  </si>
  <si>
    <t>Попова Анастасия Станиславовна</t>
  </si>
  <si>
    <t>Пащенко Елизавета Евгеньевна</t>
  </si>
  <si>
    <t>Орлов Никита Константинович</t>
  </si>
  <si>
    <t>Марченко Илья Владимирович</t>
  </si>
  <si>
    <t>Лущенко Дмитрий Геннадьевич</t>
  </si>
  <si>
    <t>Лазарева Евгения Евгеньевна</t>
  </si>
  <si>
    <t>Ковальчук Маргарита Сергеевна</t>
  </si>
  <si>
    <t>Калугин Захар Сергеевич</t>
  </si>
  <si>
    <t>Дроздова Валерия Андреевна</t>
  </si>
  <si>
    <t>Дмитриева Элиза Сергеевна</t>
  </si>
  <si>
    <t>Буренкова Кристина Сергеевна</t>
  </si>
  <si>
    <t>Бритова Анна Констатиновна</t>
  </si>
  <si>
    <t>Абдулин Максим Дмитриевич</t>
  </si>
  <si>
    <t>Ковалева Елена Артаковна</t>
  </si>
  <si>
    <t>РЕЙТИНГ СТУДЕНТОВ ФАКУЛЬТЕТА СОЦИАЛЬНОЙ РАБОТЫ 2016 ГОДА НАБОРА</t>
  </si>
  <si>
    <t>Суммарный рейтинг студента за 1-й семестр</t>
  </si>
  <si>
    <t>Суммарный рейтинг студента за 2-й семестр</t>
  </si>
  <si>
    <t>Суммарный рейтинг студента за 3-й семестр</t>
  </si>
  <si>
    <t>Суммарный рейтинг студента за 4-й семестр</t>
  </si>
  <si>
    <t>Рейтинг студента за         2 КУРС</t>
  </si>
  <si>
    <t>Суммарный рейтинг студента за 5-й семестр</t>
  </si>
  <si>
    <t>Суммарный рейтинг студента за 6-й семестр</t>
  </si>
  <si>
    <t>Рейтинг студента за         3 КУРС</t>
  </si>
  <si>
    <t>Рейтинг студента за         1, 2 и 3 КУРСЫ</t>
  </si>
  <si>
    <t>Суммарный рейтинг студента за 7-й семестр</t>
  </si>
  <si>
    <t>Суммарный рейтинг студента за 8-й семестр</t>
  </si>
  <si>
    <t>Рейтинг студента за         4 КУРС</t>
  </si>
  <si>
    <t>Рейтинг студента за         1, 2, 3 и 4 КУРСЫ</t>
  </si>
  <si>
    <t>РЕЗУЛЬТАТЫ СДАЧИ ЗАЧЕТОВ И ЭКЗАМЕНОВ В ЗИМНЮЮ СЕССИЮ 2017-2018 уч. года  2 курс</t>
  </si>
  <si>
    <t>РЕЙТИНГ СТУДЕНТОВ ФАКУЛЬТЕТА СОЦИАЛЬНОЙ РАБОТЫ в ЗИМНЮЮ СЕССИЮ 2017-2018 уч. года  2 курс</t>
  </si>
  <si>
    <t>Рейтинг студента за 1,2,3 семестры</t>
  </si>
  <si>
    <t>Рейтинг студента за  1  КУРС</t>
  </si>
  <si>
    <t>Рейтинг студента за 1 и 2 КУРСЫ</t>
  </si>
  <si>
    <t>Технология социальной работы</t>
  </si>
  <si>
    <t>Эл.курсы по физической культуре</t>
  </si>
  <si>
    <t>Управление персоналом</t>
  </si>
  <si>
    <t>Мед-соц работа в охране мат. И детства</t>
  </si>
  <si>
    <t>Соц.раб. с разл. группами. Насел./Соц.раб. В разл.сфер.жизн.</t>
  </si>
  <si>
    <t>Конфликтология в соц.рабооте</t>
  </si>
  <si>
    <t>Управление в соц.работе</t>
  </si>
  <si>
    <t>Мед-соц. экспертиза  и реабилитация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</si>
</sst>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%201&#1089;&#1077;&#1084;&#1077;&#1089;&#1090;&#1088;%2016-17%20&#1088;&#1077;&#1081;&#1090;&#1080;&#1085;&#1075;%20(&#1085;&#1072;&#1073;&#1086;&#1088;%20201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5">
          <cell r="B5" t="str">
            <v>Абдулин Максим Дмитриевич</v>
          </cell>
        </row>
        <row r="6">
          <cell r="B6" t="str">
            <v>Бритова Анна Констатиновна</v>
          </cell>
        </row>
        <row r="7">
          <cell r="B7" t="str">
            <v>Буренкова Кристина Сергеевна</v>
          </cell>
        </row>
        <row r="8">
          <cell r="B8" t="str">
            <v>Дмитриева Элиза Сергеевна</v>
          </cell>
        </row>
        <row r="9">
          <cell r="B9" t="str">
            <v>Дроздова Валерия Андреевна</v>
          </cell>
        </row>
        <row r="11">
          <cell r="B11" t="str">
            <v>Калугин Захар Сергеевич</v>
          </cell>
        </row>
        <row r="12">
          <cell r="B12" t="str">
            <v>Ковалева Елена Артаковна</v>
          </cell>
        </row>
        <row r="13">
          <cell r="B13" t="str">
            <v>Ковальчук Маргарита Сергеевна</v>
          </cell>
        </row>
        <row r="15">
          <cell r="B15" t="str">
            <v>Лазарева Евгения Евгеньевна</v>
          </cell>
        </row>
        <row r="16">
          <cell r="B16" t="str">
            <v>Лущенко Дмитрий Геннадьевич</v>
          </cell>
        </row>
        <row r="17">
          <cell r="B17" t="str">
            <v>Марченко Илья Владимирович</v>
          </cell>
        </row>
        <row r="18">
          <cell r="B18" t="str">
            <v>Орлов Никита Константинович</v>
          </cell>
        </row>
        <row r="19">
          <cell r="B19" t="str">
            <v>Пащенко Елизавета Евгеньевна</v>
          </cell>
        </row>
        <row r="20">
          <cell r="B20" t="str">
            <v>Попова Анастасия Станиславовна</v>
          </cell>
        </row>
        <row r="21">
          <cell r="B21" t="str">
            <v>Салихов Арсен Артурович</v>
          </cell>
        </row>
        <row r="22">
          <cell r="B22" t="str">
            <v>Смирнова Валерия Юрьевна</v>
          </cell>
        </row>
        <row r="23">
          <cell r="B23" t="str">
            <v>Сотникова Алина Михайловна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50" zoomScaleNormal="50" workbookViewId="0">
      <selection activeCell="K12" sqref="K12"/>
    </sheetView>
  </sheetViews>
  <sheetFormatPr defaultRowHeight="15"/>
  <cols>
    <col min="2" max="2" width="9.42578125" customWidth="1"/>
    <col min="3" max="3" width="73.7109375" customWidth="1"/>
    <col min="4" max="10" width="20.7109375" customWidth="1"/>
    <col min="11" max="11" width="29.7109375" customWidth="1"/>
    <col min="12" max="20" width="20.7109375" customWidth="1"/>
  </cols>
  <sheetData>
    <row r="1" spans="1:20" ht="20.25">
      <c r="A1" s="45" t="s">
        <v>29</v>
      </c>
      <c r="B1" s="45"/>
      <c r="C1" s="45"/>
      <c r="D1" s="45"/>
      <c r="E1" s="45"/>
      <c r="F1" s="45"/>
      <c r="G1" s="45"/>
    </row>
    <row r="2" spans="1:20" ht="408">
      <c r="A2" s="4" t="s">
        <v>3</v>
      </c>
      <c r="B2" s="5" t="s">
        <v>4</v>
      </c>
      <c r="C2" s="15" t="s">
        <v>1</v>
      </c>
      <c r="D2" s="16" t="s">
        <v>9</v>
      </c>
      <c r="E2" s="5" t="s">
        <v>30</v>
      </c>
      <c r="F2" s="5" t="s">
        <v>31</v>
      </c>
      <c r="G2" s="20" t="s">
        <v>46</v>
      </c>
      <c r="H2" s="5" t="s">
        <v>32</v>
      </c>
      <c r="I2" s="5" t="s">
        <v>45</v>
      </c>
      <c r="J2" s="5" t="s">
        <v>33</v>
      </c>
      <c r="K2" s="20" t="s">
        <v>34</v>
      </c>
      <c r="L2" s="21" t="s">
        <v>47</v>
      </c>
      <c r="M2" s="5" t="s">
        <v>35</v>
      </c>
      <c r="N2" s="5" t="s">
        <v>36</v>
      </c>
      <c r="O2" s="20" t="s">
        <v>37</v>
      </c>
      <c r="P2" s="21" t="s">
        <v>38</v>
      </c>
      <c r="Q2" s="5" t="s">
        <v>39</v>
      </c>
      <c r="R2" s="5" t="s">
        <v>40</v>
      </c>
      <c r="S2" s="20" t="s">
        <v>41</v>
      </c>
      <c r="T2" s="21" t="s">
        <v>42</v>
      </c>
    </row>
    <row r="3" spans="1:20" ht="27">
      <c r="A3" s="6">
        <v>1</v>
      </c>
      <c r="B3" s="6" t="s">
        <v>11</v>
      </c>
      <c r="C3" s="7" t="str">
        <f>[1]Лист1!B5</f>
        <v>Абдулин Максим Дмитриевич</v>
      </c>
      <c r="D3" s="17">
        <v>200</v>
      </c>
      <c r="E3" s="18">
        <v>1270</v>
      </c>
      <c r="F3" s="18">
        <v>1048</v>
      </c>
      <c r="G3" s="28">
        <f t="shared" ref="G3:G19" si="0">SUM(E3:F3)</f>
        <v>2318</v>
      </c>
      <c r="H3" s="18">
        <v>1250</v>
      </c>
      <c r="I3" s="18">
        <f>E3+F3+H3</f>
        <v>3568</v>
      </c>
      <c r="J3" s="23">
        <v>948</v>
      </c>
      <c r="K3" s="22">
        <f>G3+J3+H3</f>
        <v>4516</v>
      </c>
      <c r="L3" s="22">
        <f>G3+K3</f>
        <v>6834</v>
      </c>
      <c r="M3" s="27">
        <v>1028</v>
      </c>
      <c r="N3" s="27">
        <v>834</v>
      </c>
      <c r="O3" s="32">
        <f>G3+K3+M3+N3</f>
        <v>8696</v>
      </c>
      <c r="P3" s="32">
        <f>G3+K3+O3</f>
        <v>15530</v>
      </c>
      <c r="Q3" s="19"/>
      <c r="R3" s="19"/>
      <c r="S3" s="20"/>
      <c r="T3" s="21"/>
    </row>
    <row r="4" spans="1:20" ht="27">
      <c r="A4" s="6">
        <v>2</v>
      </c>
      <c r="B4" s="6" t="s">
        <v>11</v>
      </c>
      <c r="C4" s="7" t="str">
        <f>[1]Лист1!B6</f>
        <v>Бритова Анна Констатиновна</v>
      </c>
      <c r="D4" s="17">
        <v>205</v>
      </c>
      <c r="E4" s="18">
        <v>1137</v>
      </c>
      <c r="F4" s="18">
        <v>891</v>
      </c>
      <c r="G4" s="28">
        <f t="shared" si="0"/>
        <v>2028</v>
      </c>
      <c r="H4" s="18">
        <v>1090</v>
      </c>
      <c r="I4" s="18">
        <f t="shared" ref="I4:I19" si="1">E4+F4+H4</f>
        <v>3118</v>
      </c>
      <c r="J4" s="23">
        <v>832</v>
      </c>
      <c r="K4" s="22">
        <f t="shared" ref="K4:K19" si="2">G4+J4+H4</f>
        <v>3950</v>
      </c>
      <c r="L4" s="22">
        <f t="shared" ref="L4:L19" si="3">G4+K4</f>
        <v>5978</v>
      </c>
      <c r="M4" s="27">
        <v>985</v>
      </c>
      <c r="N4" s="27">
        <v>730</v>
      </c>
      <c r="O4" s="32">
        <f t="shared" ref="O4:O19" si="4">G4+K4+M4+N4</f>
        <v>7693</v>
      </c>
      <c r="P4" s="32">
        <f t="shared" ref="P4:P19" si="5">G4+K4+O4</f>
        <v>13671</v>
      </c>
      <c r="Q4" s="19"/>
      <c r="R4" s="19"/>
      <c r="S4" s="20"/>
      <c r="T4" s="21"/>
    </row>
    <row r="5" spans="1:20" ht="27">
      <c r="A5" s="6">
        <v>3</v>
      </c>
      <c r="B5" s="6" t="s">
        <v>11</v>
      </c>
      <c r="C5" s="7" t="str">
        <f>[1]Лист1!B7</f>
        <v>Буренкова Кристина Сергеевна</v>
      </c>
      <c r="D5" s="17">
        <v>212</v>
      </c>
      <c r="E5" s="18">
        <v>1120</v>
      </c>
      <c r="F5" s="18">
        <v>945</v>
      </c>
      <c r="G5" s="28">
        <f t="shared" si="0"/>
        <v>2065</v>
      </c>
      <c r="H5" s="18">
        <v>1157</v>
      </c>
      <c r="I5" s="18">
        <f t="shared" si="1"/>
        <v>3222</v>
      </c>
      <c r="J5" s="23">
        <v>844</v>
      </c>
      <c r="K5" s="22">
        <f t="shared" si="2"/>
        <v>4066</v>
      </c>
      <c r="L5" s="22">
        <f t="shared" si="3"/>
        <v>6131</v>
      </c>
      <c r="M5" s="29">
        <v>933</v>
      </c>
      <c r="N5" s="27">
        <v>683</v>
      </c>
      <c r="O5" s="32">
        <f t="shared" si="4"/>
        <v>7747</v>
      </c>
      <c r="P5" s="32">
        <f t="shared" si="5"/>
        <v>13878</v>
      </c>
      <c r="Q5" s="19"/>
      <c r="R5" s="19"/>
      <c r="S5" s="20"/>
      <c r="T5" s="21"/>
    </row>
    <row r="6" spans="1:20" ht="27">
      <c r="A6" s="6">
        <v>4</v>
      </c>
      <c r="B6" s="6" t="s">
        <v>11</v>
      </c>
      <c r="C6" s="7" t="str">
        <f>[1]Лист1!B8</f>
        <v>Дмитриева Элиза Сергеевна</v>
      </c>
      <c r="D6" s="17">
        <v>193</v>
      </c>
      <c r="E6" s="18">
        <v>1087</v>
      </c>
      <c r="F6" s="18">
        <v>904</v>
      </c>
      <c r="G6" s="28">
        <f t="shared" si="0"/>
        <v>1991</v>
      </c>
      <c r="H6" s="18">
        <v>1144</v>
      </c>
      <c r="I6" s="18">
        <f t="shared" si="1"/>
        <v>3135</v>
      </c>
      <c r="J6" s="23">
        <v>823</v>
      </c>
      <c r="K6" s="22">
        <f t="shared" si="2"/>
        <v>3958</v>
      </c>
      <c r="L6" s="22">
        <f t="shared" si="3"/>
        <v>5949</v>
      </c>
      <c r="M6" s="29">
        <v>907</v>
      </c>
      <c r="N6" s="27">
        <v>708</v>
      </c>
      <c r="O6" s="32">
        <f t="shared" si="4"/>
        <v>7564</v>
      </c>
      <c r="P6" s="32">
        <f t="shared" si="5"/>
        <v>13513</v>
      </c>
      <c r="Q6" s="19"/>
      <c r="R6" s="19"/>
      <c r="S6" s="20"/>
      <c r="T6" s="21"/>
    </row>
    <row r="7" spans="1:20" ht="27">
      <c r="A7" s="6">
        <v>5</v>
      </c>
      <c r="B7" s="6" t="s">
        <v>6</v>
      </c>
      <c r="C7" s="7" t="str">
        <f>[1]Лист1!B9</f>
        <v>Дроздова Валерия Андреевна</v>
      </c>
      <c r="D7" s="17">
        <v>187</v>
      </c>
      <c r="E7" s="18">
        <v>1290</v>
      </c>
      <c r="F7" s="18">
        <v>1052</v>
      </c>
      <c r="G7" s="28">
        <f t="shared" si="0"/>
        <v>2342</v>
      </c>
      <c r="H7" s="18">
        <v>1238</v>
      </c>
      <c r="I7" s="18">
        <f t="shared" si="1"/>
        <v>3580</v>
      </c>
      <c r="J7" s="23">
        <v>943</v>
      </c>
      <c r="K7" s="22">
        <f t="shared" si="2"/>
        <v>4523</v>
      </c>
      <c r="L7" s="22">
        <f t="shared" si="3"/>
        <v>6865</v>
      </c>
      <c r="M7" s="27">
        <v>1090</v>
      </c>
      <c r="N7" s="27">
        <v>857</v>
      </c>
      <c r="O7" s="32">
        <f t="shared" si="4"/>
        <v>8812</v>
      </c>
      <c r="P7" s="32">
        <f t="shared" si="5"/>
        <v>15677</v>
      </c>
      <c r="Q7" s="19"/>
      <c r="R7" s="19"/>
      <c r="S7" s="20"/>
      <c r="T7" s="21"/>
    </row>
    <row r="8" spans="1:20" ht="27">
      <c r="A8" s="6">
        <v>6</v>
      </c>
      <c r="B8" s="6" t="s">
        <v>11</v>
      </c>
      <c r="C8" s="7" t="str">
        <f>[1]Лист1!B11</f>
        <v>Калугин Захар Сергеевич</v>
      </c>
      <c r="D8" s="17">
        <v>195</v>
      </c>
      <c r="E8" s="18">
        <v>1087</v>
      </c>
      <c r="F8" s="18">
        <v>876</v>
      </c>
      <c r="G8" s="28">
        <f t="shared" si="0"/>
        <v>1963</v>
      </c>
      <c r="H8" s="18">
        <v>1054</v>
      </c>
      <c r="I8" s="18">
        <f t="shared" si="1"/>
        <v>3017</v>
      </c>
      <c r="J8" s="23">
        <v>855</v>
      </c>
      <c r="K8" s="22">
        <f t="shared" si="2"/>
        <v>3872</v>
      </c>
      <c r="L8" s="22">
        <f t="shared" si="3"/>
        <v>5835</v>
      </c>
      <c r="M8" s="27">
        <v>1014</v>
      </c>
      <c r="N8" s="27">
        <v>805</v>
      </c>
      <c r="O8" s="32">
        <f t="shared" si="4"/>
        <v>7654</v>
      </c>
      <c r="P8" s="32">
        <f t="shared" si="5"/>
        <v>13489</v>
      </c>
      <c r="Q8" s="19"/>
      <c r="R8" s="19"/>
      <c r="S8" s="20"/>
      <c r="T8" s="21"/>
    </row>
    <row r="9" spans="1:20" ht="27">
      <c r="A9" s="6">
        <v>7</v>
      </c>
      <c r="B9" s="6" t="s">
        <v>6</v>
      </c>
      <c r="C9" s="7" t="str">
        <f>[1]Лист1!B12</f>
        <v>Ковалева Елена Артаковна</v>
      </c>
      <c r="D9" s="17">
        <v>178</v>
      </c>
      <c r="E9" s="18">
        <v>1029</v>
      </c>
      <c r="F9" s="18">
        <v>825</v>
      </c>
      <c r="G9" s="28">
        <f t="shared" si="0"/>
        <v>1854</v>
      </c>
      <c r="H9" s="18">
        <v>1027</v>
      </c>
      <c r="I9" s="18">
        <f t="shared" si="1"/>
        <v>2881</v>
      </c>
      <c r="J9" s="23">
        <v>765</v>
      </c>
      <c r="K9" s="22">
        <f t="shared" si="2"/>
        <v>3646</v>
      </c>
      <c r="L9" s="22">
        <f t="shared" si="3"/>
        <v>5500</v>
      </c>
      <c r="M9" s="27">
        <v>916</v>
      </c>
      <c r="N9" s="27">
        <v>679</v>
      </c>
      <c r="O9" s="32">
        <f t="shared" si="4"/>
        <v>7095</v>
      </c>
      <c r="P9" s="32">
        <f t="shared" si="5"/>
        <v>12595</v>
      </c>
      <c r="Q9" s="19"/>
      <c r="R9" s="19"/>
      <c r="S9" s="20"/>
      <c r="T9" s="21"/>
    </row>
    <row r="10" spans="1:20" ht="27">
      <c r="A10" s="6">
        <v>8</v>
      </c>
      <c r="B10" s="6" t="s">
        <v>11</v>
      </c>
      <c r="C10" s="7" t="str">
        <f>[1]Лист1!B13</f>
        <v>Ковальчук Маргарита Сергеевна</v>
      </c>
      <c r="D10" s="17">
        <v>189</v>
      </c>
      <c r="E10" s="18">
        <v>1132</v>
      </c>
      <c r="F10" s="18">
        <v>880</v>
      </c>
      <c r="G10" s="28">
        <f t="shared" si="0"/>
        <v>2012</v>
      </c>
      <c r="H10" s="18">
        <v>1171</v>
      </c>
      <c r="I10" s="18">
        <f t="shared" si="1"/>
        <v>3183</v>
      </c>
      <c r="J10" s="23">
        <v>874</v>
      </c>
      <c r="K10" s="22">
        <f t="shared" si="2"/>
        <v>4057</v>
      </c>
      <c r="L10" s="22">
        <f t="shared" si="3"/>
        <v>6069</v>
      </c>
      <c r="M10" s="27">
        <v>1068</v>
      </c>
      <c r="N10" s="27">
        <v>825</v>
      </c>
      <c r="O10" s="32">
        <f t="shared" si="4"/>
        <v>7962</v>
      </c>
      <c r="P10" s="32">
        <f t="shared" si="5"/>
        <v>14031</v>
      </c>
      <c r="Q10" s="19"/>
      <c r="R10" s="19"/>
      <c r="S10" s="20"/>
      <c r="T10" s="21"/>
    </row>
    <row r="11" spans="1:20" ht="27">
      <c r="A11" s="6">
        <v>9</v>
      </c>
      <c r="B11" s="6" t="s">
        <v>6</v>
      </c>
      <c r="C11" s="7" t="str">
        <f>[1]Лист1!B15</f>
        <v>Лазарева Евгения Евгеньевна</v>
      </c>
      <c r="D11" s="17">
        <v>171</v>
      </c>
      <c r="E11" s="18">
        <v>1041</v>
      </c>
      <c r="F11" s="18">
        <v>774</v>
      </c>
      <c r="G11" s="28">
        <f t="shared" si="0"/>
        <v>1815</v>
      </c>
      <c r="H11" s="18">
        <v>1015</v>
      </c>
      <c r="I11" s="18">
        <f t="shared" si="1"/>
        <v>2830</v>
      </c>
      <c r="J11" s="23">
        <v>778</v>
      </c>
      <c r="K11" s="22">
        <f t="shared" si="2"/>
        <v>3608</v>
      </c>
      <c r="L11" s="22">
        <f t="shared" si="3"/>
        <v>5423</v>
      </c>
      <c r="M11" s="29">
        <v>908</v>
      </c>
      <c r="N11" s="27">
        <v>683</v>
      </c>
      <c r="O11" s="32">
        <f t="shared" si="4"/>
        <v>7014</v>
      </c>
      <c r="P11" s="32">
        <f t="shared" si="5"/>
        <v>12437</v>
      </c>
      <c r="Q11" s="19"/>
      <c r="R11" s="19"/>
      <c r="S11" s="20"/>
      <c r="T11" s="21"/>
    </row>
    <row r="12" spans="1:20" ht="27">
      <c r="A12" s="6">
        <v>10</v>
      </c>
      <c r="B12" s="6" t="s">
        <v>6</v>
      </c>
      <c r="C12" s="7" t="str">
        <f>[1]Лист1!B16</f>
        <v>Лущенко Дмитрий Геннадьевич</v>
      </c>
      <c r="D12" s="17">
        <v>193</v>
      </c>
      <c r="E12" s="18">
        <v>1262</v>
      </c>
      <c r="F12" s="18">
        <v>975</v>
      </c>
      <c r="G12" s="28">
        <f t="shared" si="0"/>
        <v>2237</v>
      </c>
      <c r="H12" s="18">
        <v>1089</v>
      </c>
      <c r="I12" s="18">
        <f t="shared" si="1"/>
        <v>3326</v>
      </c>
      <c r="J12" s="23">
        <v>843</v>
      </c>
      <c r="K12" s="22">
        <f>G12+J12+H12</f>
        <v>4169</v>
      </c>
      <c r="L12" s="22">
        <f t="shared" si="3"/>
        <v>6406</v>
      </c>
      <c r="M12" s="29">
        <v>951</v>
      </c>
      <c r="N12" s="27">
        <v>646</v>
      </c>
      <c r="O12" s="32">
        <f t="shared" si="4"/>
        <v>8003</v>
      </c>
      <c r="P12" s="32">
        <f t="shared" si="5"/>
        <v>14409</v>
      </c>
      <c r="Q12" s="19"/>
      <c r="R12" s="19"/>
      <c r="S12" s="20"/>
      <c r="T12" s="21"/>
    </row>
    <row r="13" spans="1:20" ht="27">
      <c r="A13" s="33">
        <v>11</v>
      </c>
      <c r="B13" s="33" t="s">
        <v>11</v>
      </c>
      <c r="C13" s="34" t="str">
        <f>[1]Лист1!B17</f>
        <v>Марченко Илья Владимирович</v>
      </c>
      <c r="D13" s="35">
        <v>208</v>
      </c>
      <c r="E13" s="36">
        <v>1176</v>
      </c>
      <c r="F13" s="36">
        <v>843</v>
      </c>
      <c r="G13" s="37">
        <f t="shared" si="0"/>
        <v>2019</v>
      </c>
      <c r="H13" s="36">
        <v>1008</v>
      </c>
      <c r="I13" s="36">
        <f t="shared" si="1"/>
        <v>3027</v>
      </c>
      <c r="J13" s="38">
        <v>708</v>
      </c>
      <c r="K13" s="37">
        <f t="shared" si="2"/>
        <v>3735</v>
      </c>
      <c r="L13" s="37">
        <f t="shared" si="3"/>
        <v>5754</v>
      </c>
      <c r="M13" s="39">
        <v>826</v>
      </c>
      <c r="N13" s="39">
        <v>424</v>
      </c>
      <c r="O13" s="39">
        <f t="shared" si="4"/>
        <v>7004</v>
      </c>
      <c r="P13" s="39">
        <f t="shared" si="5"/>
        <v>12758</v>
      </c>
      <c r="Q13" s="19"/>
      <c r="R13" s="19"/>
      <c r="S13" s="20"/>
      <c r="T13" s="21"/>
    </row>
    <row r="14" spans="1:20" ht="27">
      <c r="A14" s="33">
        <v>12</v>
      </c>
      <c r="B14" s="33" t="s">
        <v>6</v>
      </c>
      <c r="C14" s="34" t="str">
        <f>[1]Лист1!B18</f>
        <v>Орлов Никита Константинович</v>
      </c>
      <c r="D14" s="35">
        <v>137</v>
      </c>
      <c r="E14" s="36">
        <v>1048</v>
      </c>
      <c r="F14" s="36">
        <v>776</v>
      </c>
      <c r="G14" s="37">
        <f t="shared" si="0"/>
        <v>1824</v>
      </c>
      <c r="H14" s="36">
        <v>836</v>
      </c>
      <c r="I14" s="36">
        <f t="shared" si="1"/>
        <v>2660</v>
      </c>
      <c r="J14" s="38">
        <v>734</v>
      </c>
      <c r="K14" s="37">
        <f t="shared" si="2"/>
        <v>3394</v>
      </c>
      <c r="L14" s="37">
        <f t="shared" si="3"/>
        <v>5218</v>
      </c>
      <c r="M14" s="39">
        <v>694</v>
      </c>
      <c r="N14" s="39">
        <v>495</v>
      </c>
      <c r="O14" s="39">
        <f t="shared" si="4"/>
        <v>6407</v>
      </c>
      <c r="P14" s="39">
        <f t="shared" si="5"/>
        <v>11625</v>
      </c>
      <c r="Q14" s="19"/>
      <c r="R14" s="19"/>
      <c r="S14" s="20"/>
      <c r="T14" s="21"/>
    </row>
    <row r="15" spans="1:20" ht="27">
      <c r="A15" s="6">
        <v>13</v>
      </c>
      <c r="B15" s="6" t="s">
        <v>6</v>
      </c>
      <c r="C15" s="7" t="str">
        <f>[1]Лист1!B19</f>
        <v>Пащенко Елизавета Евгеньевна</v>
      </c>
      <c r="D15" s="17">
        <v>146</v>
      </c>
      <c r="E15" s="18">
        <v>1087</v>
      </c>
      <c r="F15" s="18">
        <v>849</v>
      </c>
      <c r="G15" s="28">
        <f t="shared" si="0"/>
        <v>1936</v>
      </c>
      <c r="H15" s="18">
        <v>1082</v>
      </c>
      <c r="I15" s="18">
        <f t="shared" si="1"/>
        <v>3018</v>
      </c>
      <c r="J15" s="23">
        <v>836</v>
      </c>
      <c r="K15" s="22">
        <f t="shared" si="2"/>
        <v>3854</v>
      </c>
      <c r="L15" s="22">
        <f t="shared" si="3"/>
        <v>5790</v>
      </c>
      <c r="M15" s="29">
        <v>960</v>
      </c>
      <c r="N15" s="27">
        <v>680</v>
      </c>
      <c r="O15" s="32">
        <f t="shared" si="4"/>
        <v>7430</v>
      </c>
      <c r="P15" s="32">
        <f t="shared" si="5"/>
        <v>13220</v>
      </c>
      <c r="Q15" s="19"/>
      <c r="R15" s="19"/>
      <c r="S15" s="20"/>
      <c r="T15" s="21"/>
    </row>
    <row r="16" spans="1:20" ht="27">
      <c r="A16" s="6">
        <v>14</v>
      </c>
      <c r="B16" s="6" t="s">
        <v>11</v>
      </c>
      <c r="C16" s="7" t="str">
        <f>[1]Лист1!B20</f>
        <v>Попова Анастасия Станиславовна</v>
      </c>
      <c r="D16" s="17">
        <v>196</v>
      </c>
      <c r="E16" s="18">
        <v>1095</v>
      </c>
      <c r="F16" s="18">
        <v>882</v>
      </c>
      <c r="G16" s="28">
        <f t="shared" si="0"/>
        <v>1977</v>
      </c>
      <c r="H16" s="18">
        <v>1090</v>
      </c>
      <c r="I16" s="18">
        <f t="shared" si="1"/>
        <v>3067</v>
      </c>
      <c r="J16" s="23">
        <v>790</v>
      </c>
      <c r="K16" s="22">
        <f t="shared" si="2"/>
        <v>3857</v>
      </c>
      <c r="L16" s="22">
        <f t="shared" si="3"/>
        <v>5834</v>
      </c>
      <c r="M16" s="29">
        <v>916</v>
      </c>
      <c r="N16" s="27">
        <v>726</v>
      </c>
      <c r="O16" s="32">
        <f t="shared" si="4"/>
        <v>7476</v>
      </c>
      <c r="P16" s="32">
        <f t="shared" si="5"/>
        <v>13310</v>
      </c>
      <c r="Q16" s="19"/>
      <c r="R16" s="19"/>
      <c r="S16" s="20"/>
      <c r="T16" s="21"/>
    </row>
    <row r="17" spans="1:20" ht="27">
      <c r="A17" s="6">
        <v>15</v>
      </c>
      <c r="B17" s="6" t="s">
        <v>11</v>
      </c>
      <c r="C17" s="7" t="str">
        <f>[1]Лист1!B21</f>
        <v>Салихов Арсен Артурович</v>
      </c>
      <c r="D17" s="17">
        <v>207</v>
      </c>
      <c r="E17" s="18">
        <v>1064</v>
      </c>
      <c r="F17" s="18">
        <v>833</v>
      </c>
      <c r="G17" s="28">
        <f t="shared" si="0"/>
        <v>1897</v>
      </c>
      <c r="H17" s="18">
        <v>996</v>
      </c>
      <c r="I17" s="18">
        <f t="shared" si="1"/>
        <v>2893</v>
      </c>
      <c r="J17" s="23">
        <v>759</v>
      </c>
      <c r="K17" s="22">
        <f t="shared" si="2"/>
        <v>3652</v>
      </c>
      <c r="L17" s="22">
        <f t="shared" si="3"/>
        <v>5549</v>
      </c>
      <c r="M17" s="29">
        <v>810</v>
      </c>
      <c r="N17" s="27">
        <v>658</v>
      </c>
      <c r="O17" s="32">
        <f t="shared" si="4"/>
        <v>7017</v>
      </c>
      <c r="P17" s="32">
        <f t="shared" si="5"/>
        <v>12566</v>
      </c>
      <c r="Q17" s="19"/>
      <c r="R17" s="19"/>
      <c r="S17" s="20"/>
      <c r="T17" s="21"/>
    </row>
    <row r="18" spans="1:20" ht="27">
      <c r="A18" s="6">
        <v>16</v>
      </c>
      <c r="B18" s="6" t="s">
        <v>6</v>
      </c>
      <c r="C18" s="7" t="str">
        <f>[1]Лист1!B22</f>
        <v>Смирнова Валерия Юрьевна</v>
      </c>
      <c r="D18" s="17">
        <v>184</v>
      </c>
      <c r="E18" s="18">
        <v>1231</v>
      </c>
      <c r="F18" s="18">
        <v>1020</v>
      </c>
      <c r="G18" s="28">
        <f t="shared" si="0"/>
        <v>2251</v>
      </c>
      <c r="H18" s="18">
        <v>1207</v>
      </c>
      <c r="I18" s="18">
        <f t="shared" si="1"/>
        <v>3458</v>
      </c>
      <c r="J18" s="23">
        <v>928</v>
      </c>
      <c r="K18" s="22">
        <f t="shared" si="2"/>
        <v>4386</v>
      </c>
      <c r="L18" s="22">
        <f t="shared" si="3"/>
        <v>6637</v>
      </c>
      <c r="M18" s="29">
        <v>1075</v>
      </c>
      <c r="N18" s="27">
        <v>836</v>
      </c>
      <c r="O18" s="32">
        <f t="shared" si="4"/>
        <v>8548</v>
      </c>
      <c r="P18" s="32">
        <f t="shared" si="5"/>
        <v>15185</v>
      </c>
      <c r="Q18" s="19"/>
      <c r="R18" s="19"/>
      <c r="S18" s="20"/>
      <c r="T18" s="21"/>
    </row>
    <row r="19" spans="1:20" ht="27">
      <c r="A19" s="6">
        <v>17</v>
      </c>
      <c r="B19" s="6" t="s">
        <v>6</v>
      </c>
      <c r="C19" s="7" t="str">
        <f>[1]Лист1!B23</f>
        <v>Сотникова Алина Михайловна</v>
      </c>
      <c r="D19" s="17">
        <v>141</v>
      </c>
      <c r="E19" s="18">
        <v>1030</v>
      </c>
      <c r="F19" s="18">
        <v>787</v>
      </c>
      <c r="G19" s="28">
        <f t="shared" si="0"/>
        <v>1817</v>
      </c>
      <c r="H19" s="18">
        <v>1007</v>
      </c>
      <c r="I19" s="18">
        <f t="shared" si="1"/>
        <v>2824</v>
      </c>
      <c r="J19" s="23">
        <v>711</v>
      </c>
      <c r="K19" s="22">
        <f t="shared" si="2"/>
        <v>3535</v>
      </c>
      <c r="L19" s="22">
        <f t="shared" si="3"/>
        <v>5352</v>
      </c>
      <c r="M19" s="29">
        <v>891</v>
      </c>
      <c r="N19" s="27">
        <v>677</v>
      </c>
      <c r="O19" s="32">
        <f t="shared" si="4"/>
        <v>6920</v>
      </c>
      <c r="P19" s="32">
        <f t="shared" si="5"/>
        <v>12272</v>
      </c>
      <c r="Q19" s="19"/>
      <c r="R19" s="19"/>
      <c r="S19" s="20"/>
      <c r="T19" s="2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0" zoomScaleNormal="90" workbookViewId="0">
      <selection activeCell="L12" sqref="L12"/>
    </sheetView>
  </sheetViews>
  <sheetFormatPr defaultRowHeight="15"/>
  <cols>
    <col min="1" max="1" width="6" customWidth="1"/>
    <col min="2" max="2" width="59.85546875" customWidth="1"/>
    <col min="3" max="4" width="10.7109375" customWidth="1"/>
    <col min="5" max="5" width="10.5703125" customWidth="1"/>
    <col min="6" max="6" width="10.7109375" customWidth="1"/>
    <col min="7" max="7" width="10.85546875" customWidth="1"/>
    <col min="8" max="8" width="12.140625" customWidth="1"/>
    <col min="9" max="10" width="12.5703125" customWidth="1"/>
  </cols>
  <sheetData>
    <row r="1" spans="1:10" ht="15.7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0"/>
      <c r="B2" s="52" t="s">
        <v>1</v>
      </c>
      <c r="C2" s="48"/>
      <c r="D2" s="48"/>
      <c r="E2" s="24"/>
      <c r="F2" s="24"/>
      <c r="G2" s="24"/>
      <c r="H2" s="54" t="s">
        <v>0</v>
      </c>
      <c r="I2" s="55"/>
      <c r="J2" s="56"/>
    </row>
    <row r="3" spans="1:10" ht="108" customHeight="1">
      <c r="A3" s="51"/>
      <c r="B3" s="53"/>
      <c r="C3" s="25" t="s">
        <v>50</v>
      </c>
      <c r="D3" s="25" t="s">
        <v>51</v>
      </c>
      <c r="E3" s="25" t="s">
        <v>49</v>
      </c>
      <c r="F3" s="25" t="s">
        <v>52</v>
      </c>
      <c r="G3" s="25" t="s">
        <v>48</v>
      </c>
      <c r="H3" s="26" t="s">
        <v>53</v>
      </c>
      <c r="I3" s="25" t="s">
        <v>54</v>
      </c>
      <c r="J3" s="25" t="s">
        <v>55</v>
      </c>
    </row>
    <row r="4" spans="1:10" ht="15.75" customHeight="1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9.25" customHeight="1">
      <c r="A5" s="12">
        <v>1</v>
      </c>
      <c r="B5" s="13" t="s">
        <v>27</v>
      </c>
      <c r="C5" s="12">
        <v>84</v>
      </c>
      <c r="D5" s="12">
        <v>90</v>
      </c>
      <c r="E5" s="12">
        <v>92</v>
      </c>
      <c r="F5" s="12">
        <v>95</v>
      </c>
      <c r="G5" s="12">
        <v>118</v>
      </c>
      <c r="H5" s="30">
        <v>125</v>
      </c>
      <c r="I5" s="12">
        <v>130</v>
      </c>
      <c r="J5" s="12">
        <v>100</v>
      </c>
    </row>
    <row r="6" spans="1:10" ht="29.25" customHeight="1">
      <c r="A6" s="12">
        <v>2</v>
      </c>
      <c r="B6" s="13" t="s">
        <v>26</v>
      </c>
      <c r="C6" s="12">
        <v>75</v>
      </c>
      <c r="D6" s="12">
        <v>80</v>
      </c>
      <c r="E6" s="12">
        <v>75</v>
      </c>
      <c r="F6" s="12">
        <v>80</v>
      </c>
      <c r="G6" s="12">
        <v>116</v>
      </c>
      <c r="H6" s="30">
        <v>98</v>
      </c>
      <c r="I6" s="12">
        <v>106</v>
      </c>
      <c r="J6" s="12">
        <v>100</v>
      </c>
    </row>
    <row r="7" spans="1:10" ht="29.25" customHeight="1">
      <c r="A7" s="12">
        <v>3</v>
      </c>
      <c r="B7" s="13" t="s">
        <v>25</v>
      </c>
      <c r="C7" s="31">
        <v>70</v>
      </c>
      <c r="D7" s="12">
        <v>80</v>
      </c>
      <c r="E7" s="12">
        <v>75</v>
      </c>
      <c r="F7" s="12">
        <v>80</v>
      </c>
      <c r="G7" s="12">
        <v>96</v>
      </c>
      <c r="H7" s="30">
        <v>100</v>
      </c>
      <c r="I7" s="12">
        <v>97</v>
      </c>
      <c r="J7" s="12">
        <v>85</v>
      </c>
    </row>
    <row r="8" spans="1:10" ht="29.25" customHeight="1">
      <c r="A8" s="12">
        <v>4</v>
      </c>
      <c r="B8" s="13" t="s">
        <v>24</v>
      </c>
      <c r="C8" s="12">
        <v>70</v>
      </c>
      <c r="D8" s="12">
        <v>80</v>
      </c>
      <c r="E8" s="12">
        <v>75</v>
      </c>
      <c r="F8" s="12">
        <v>75</v>
      </c>
      <c r="G8" s="12">
        <v>108</v>
      </c>
      <c r="H8" s="30">
        <v>110</v>
      </c>
      <c r="I8" s="12">
        <v>100</v>
      </c>
      <c r="J8" s="12">
        <v>90</v>
      </c>
    </row>
    <row r="9" spans="1:10" ht="29.25" customHeight="1">
      <c r="A9" s="12">
        <v>5</v>
      </c>
      <c r="B9" s="13" t="s">
        <v>23</v>
      </c>
      <c r="C9" s="12">
        <v>95</v>
      </c>
      <c r="D9" s="12">
        <v>95</v>
      </c>
      <c r="E9" s="12">
        <v>92</v>
      </c>
      <c r="F9" s="12">
        <v>95</v>
      </c>
      <c r="G9" s="12">
        <v>120</v>
      </c>
      <c r="H9" s="30">
        <v>125</v>
      </c>
      <c r="I9" s="12">
        <v>120</v>
      </c>
      <c r="J9" s="12">
        <v>115</v>
      </c>
    </row>
    <row r="10" spans="1:10" ht="29.25" customHeight="1">
      <c r="A10" s="12">
        <v>6</v>
      </c>
      <c r="B10" s="13" t="s">
        <v>22</v>
      </c>
      <c r="C10" s="12">
        <v>82</v>
      </c>
      <c r="D10" s="12">
        <v>90</v>
      </c>
      <c r="E10" s="12">
        <v>75</v>
      </c>
      <c r="F10" s="12">
        <v>80</v>
      </c>
      <c r="G10" s="12">
        <v>126</v>
      </c>
      <c r="H10" s="30">
        <v>125</v>
      </c>
      <c r="I10" s="12">
        <v>117</v>
      </c>
      <c r="J10" s="12">
        <v>110</v>
      </c>
    </row>
    <row r="11" spans="1:10" ht="29.25" customHeight="1">
      <c r="A11" s="12">
        <v>7</v>
      </c>
      <c r="B11" s="13" t="s">
        <v>28</v>
      </c>
      <c r="C11" s="12">
        <v>87</v>
      </c>
      <c r="D11" s="12">
        <v>80</v>
      </c>
      <c r="E11" s="12">
        <v>75</v>
      </c>
      <c r="F11" s="12">
        <v>80</v>
      </c>
      <c r="G11" s="12">
        <v>97</v>
      </c>
      <c r="H11" s="30">
        <v>80</v>
      </c>
      <c r="I11" s="12">
        <v>90</v>
      </c>
      <c r="J11" s="12">
        <v>90</v>
      </c>
    </row>
    <row r="12" spans="1:10" ht="29.25" customHeight="1">
      <c r="A12" s="12">
        <v>8</v>
      </c>
      <c r="B12" s="13" t="s">
        <v>21</v>
      </c>
      <c r="C12" s="12">
        <v>88</v>
      </c>
      <c r="D12" s="12">
        <v>100</v>
      </c>
      <c r="E12" s="12">
        <v>93</v>
      </c>
      <c r="F12" s="12">
        <v>95</v>
      </c>
      <c r="G12" s="12">
        <v>118</v>
      </c>
      <c r="H12" s="30">
        <v>106</v>
      </c>
      <c r="I12" s="12">
        <v>110</v>
      </c>
      <c r="J12" s="12">
        <v>115</v>
      </c>
    </row>
    <row r="13" spans="1:10" ht="29.25" customHeight="1">
      <c r="A13" s="12">
        <v>9</v>
      </c>
      <c r="B13" s="13" t="s">
        <v>20</v>
      </c>
      <c r="C13" s="12">
        <v>70</v>
      </c>
      <c r="D13" s="12">
        <v>80</v>
      </c>
      <c r="E13" s="12">
        <v>91</v>
      </c>
      <c r="F13" s="12">
        <v>80</v>
      </c>
      <c r="G13" s="12">
        <v>105</v>
      </c>
      <c r="H13" s="30">
        <v>85</v>
      </c>
      <c r="I13" s="12">
        <v>82</v>
      </c>
      <c r="J13" s="12">
        <v>90</v>
      </c>
    </row>
    <row r="14" spans="1:10" ht="29.25" customHeight="1">
      <c r="A14" s="12">
        <v>10</v>
      </c>
      <c r="B14" s="13" t="s">
        <v>19</v>
      </c>
      <c r="C14" s="12">
        <v>75</v>
      </c>
      <c r="D14" s="12">
        <v>75</v>
      </c>
      <c r="E14" s="12">
        <v>75</v>
      </c>
      <c r="F14" s="12">
        <v>75</v>
      </c>
      <c r="G14" s="12">
        <v>81</v>
      </c>
      <c r="H14" s="30">
        <v>100</v>
      </c>
      <c r="I14" s="12">
        <v>80</v>
      </c>
      <c r="J14" s="12">
        <v>85</v>
      </c>
    </row>
    <row r="15" spans="1:10" ht="29.25" customHeight="1">
      <c r="A15" s="40">
        <v>11</v>
      </c>
      <c r="B15" s="41" t="s">
        <v>18</v>
      </c>
      <c r="C15" s="40">
        <v>70</v>
      </c>
      <c r="D15" s="40">
        <v>40</v>
      </c>
      <c r="E15" s="40">
        <v>75</v>
      </c>
      <c r="F15" s="40">
        <v>25</v>
      </c>
      <c r="G15" s="40">
        <v>85</v>
      </c>
      <c r="H15" s="42">
        <v>75</v>
      </c>
      <c r="I15" s="40">
        <v>14</v>
      </c>
      <c r="J15" s="40">
        <v>40</v>
      </c>
    </row>
    <row r="16" spans="1:10" ht="29.25" customHeight="1">
      <c r="A16" s="40">
        <v>12</v>
      </c>
      <c r="B16" s="41" t="s">
        <v>17</v>
      </c>
      <c r="C16" s="40">
        <v>75</v>
      </c>
      <c r="D16" s="40">
        <v>0</v>
      </c>
      <c r="E16" s="40">
        <v>75</v>
      </c>
      <c r="F16" s="40">
        <v>75</v>
      </c>
      <c r="G16" s="40">
        <v>60</v>
      </c>
      <c r="H16" s="42">
        <v>100</v>
      </c>
      <c r="I16" s="40">
        <v>80</v>
      </c>
      <c r="J16" s="40">
        <v>30</v>
      </c>
    </row>
    <row r="17" spans="1:11" ht="29.25" customHeight="1">
      <c r="A17" s="12">
        <v>13</v>
      </c>
      <c r="B17" s="13" t="s">
        <v>16</v>
      </c>
      <c r="C17" s="31">
        <v>70</v>
      </c>
      <c r="D17" s="12">
        <v>85</v>
      </c>
      <c r="E17" s="12">
        <v>75</v>
      </c>
      <c r="F17" s="12">
        <v>85</v>
      </c>
      <c r="G17" s="12">
        <v>98</v>
      </c>
      <c r="H17" s="30">
        <v>81</v>
      </c>
      <c r="I17" s="12">
        <v>96</v>
      </c>
      <c r="J17" s="12">
        <v>90</v>
      </c>
    </row>
    <row r="18" spans="1:11" ht="29.25" customHeight="1">
      <c r="A18" s="12">
        <v>14</v>
      </c>
      <c r="B18" s="13" t="s">
        <v>15</v>
      </c>
      <c r="C18" s="12">
        <v>72</v>
      </c>
      <c r="D18" s="12">
        <v>80</v>
      </c>
      <c r="E18" s="12">
        <v>75</v>
      </c>
      <c r="F18" s="12">
        <v>80</v>
      </c>
      <c r="G18" s="12">
        <v>103</v>
      </c>
      <c r="H18" s="30">
        <v>96</v>
      </c>
      <c r="I18" s="12">
        <v>105</v>
      </c>
      <c r="J18" s="12">
        <v>115</v>
      </c>
    </row>
    <row r="19" spans="1:11" ht="29.25" customHeight="1">
      <c r="A19" s="12">
        <v>15</v>
      </c>
      <c r="B19" s="13" t="s">
        <v>14</v>
      </c>
      <c r="C19" s="12">
        <v>70</v>
      </c>
      <c r="D19" s="12">
        <v>80</v>
      </c>
      <c r="E19" s="12">
        <v>75</v>
      </c>
      <c r="F19" s="12">
        <v>80</v>
      </c>
      <c r="G19" s="12">
        <v>83</v>
      </c>
      <c r="H19" s="30">
        <v>100</v>
      </c>
      <c r="I19" s="12">
        <v>90</v>
      </c>
      <c r="J19" s="12">
        <v>80</v>
      </c>
    </row>
    <row r="20" spans="1:11" ht="29.25" customHeight="1">
      <c r="A20" s="12">
        <v>16</v>
      </c>
      <c r="B20" s="13" t="s">
        <v>13</v>
      </c>
      <c r="C20" s="12">
        <v>90</v>
      </c>
      <c r="D20" s="12">
        <v>100</v>
      </c>
      <c r="E20" s="12">
        <v>75</v>
      </c>
      <c r="F20" s="12">
        <v>90</v>
      </c>
      <c r="G20" s="12">
        <v>126</v>
      </c>
      <c r="H20" s="30">
        <v>125</v>
      </c>
      <c r="I20" s="12">
        <v>120</v>
      </c>
      <c r="J20" s="12">
        <v>110</v>
      </c>
    </row>
    <row r="21" spans="1:11" ht="29.25" customHeight="1">
      <c r="A21" s="12">
        <v>17</v>
      </c>
      <c r="B21" s="13" t="s">
        <v>12</v>
      </c>
      <c r="C21" s="12">
        <v>87</v>
      </c>
      <c r="D21" s="12">
        <v>85</v>
      </c>
      <c r="E21" s="12">
        <v>75</v>
      </c>
      <c r="F21" s="12">
        <v>80</v>
      </c>
      <c r="G21" s="12">
        <v>84</v>
      </c>
      <c r="H21" s="30">
        <v>80</v>
      </c>
      <c r="I21" s="12">
        <v>96</v>
      </c>
      <c r="J21" s="12">
        <v>90</v>
      </c>
      <c r="K21" s="3"/>
    </row>
  </sheetData>
  <mergeCells count="6">
    <mergeCell ref="A4:J4"/>
    <mergeCell ref="C2:D2"/>
    <mergeCell ref="A1:J1"/>
    <mergeCell ref="A2:A3"/>
    <mergeCell ref="B2:B3"/>
    <mergeCell ref="H2:J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="50" zoomScaleNormal="50" workbookViewId="0">
      <selection activeCell="A13" sqref="A13:O14"/>
    </sheetView>
  </sheetViews>
  <sheetFormatPr defaultRowHeight="15"/>
  <cols>
    <col min="2" max="2" width="9.42578125" customWidth="1"/>
    <col min="3" max="3" width="57" customWidth="1"/>
    <col min="4" max="4" width="19" customWidth="1"/>
    <col min="5" max="5" width="22.7109375" customWidth="1"/>
    <col min="6" max="6" width="17" customWidth="1"/>
    <col min="7" max="7" width="22.7109375" customWidth="1"/>
    <col min="8" max="8" width="15.5703125" customWidth="1"/>
    <col min="9" max="13" width="14.28515625" customWidth="1"/>
    <col min="14" max="15" width="18.28515625" customWidth="1"/>
    <col min="19" max="19" width="70" customWidth="1"/>
    <col min="20" max="20" width="18" customWidth="1"/>
  </cols>
  <sheetData>
    <row r="1" spans="1:20" ht="79.5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R1" s="58" t="s">
        <v>9</v>
      </c>
      <c r="S1" s="58"/>
      <c r="T1" s="1"/>
    </row>
    <row r="2" spans="1:20" ht="247.5" customHeight="1">
      <c r="A2" s="4" t="s">
        <v>3</v>
      </c>
      <c r="B2" s="5" t="s">
        <v>4</v>
      </c>
      <c r="C2" s="4" t="s">
        <v>1</v>
      </c>
      <c r="D2" s="5" t="s">
        <v>9</v>
      </c>
      <c r="E2" s="5" t="s">
        <v>7</v>
      </c>
      <c r="F2" s="5" t="s">
        <v>8</v>
      </c>
      <c r="G2" s="5" t="s">
        <v>5</v>
      </c>
      <c r="H2" s="5" t="s">
        <v>50</v>
      </c>
      <c r="I2" s="5" t="s">
        <v>51</v>
      </c>
      <c r="J2" s="5" t="s">
        <v>49</v>
      </c>
      <c r="K2" s="5" t="s">
        <v>52</v>
      </c>
      <c r="L2" s="5" t="s">
        <v>48</v>
      </c>
      <c r="M2" s="5" t="s">
        <v>53</v>
      </c>
      <c r="N2" s="5" t="s">
        <v>54</v>
      </c>
      <c r="O2" s="5" t="s">
        <v>55</v>
      </c>
      <c r="R2" s="10" t="s">
        <v>3</v>
      </c>
      <c r="S2" s="6" t="s">
        <v>1</v>
      </c>
      <c r="T2" s="11" t="s">
        <v>10</v>
      </c>
    </row>
    <row r="3" spans="1:20" ht="37.5" customHeight="1">
      <c r="A3" s="6">
        <v>1</v>
      </c>
      <c r="B3" s="6" t="s">
        <v>11</v>
      </c>
      <c r="C3" s="7" t="str">
        <f>оценки!B5</f>
        <v>Абдулин Максим Дмитриевич</v>
      </c>
      <c r="D3" s="9">
        <f t="shared" ref="D3:D19" si="0">T3</f>
        <v>200</v>
      </c>
      <c r="E3" s="8">
        <f>H3+I3+J3+K3+L3+M3+N3+O3</f>
        <v>834</v>
      </c>
      <c r="F3" s="9"/>
      <c r="G3" s="9"/>
      <c r="H3" s="9">
        <v>84</v>
      </c>
      <c r="I3" s="9">
        <v>90</v>
      </c>
      <c r="J3" s="9">
        <v>92</v>
      </c>
      <c r="K3" s="9">
        <v>95</v>
      </c>
      <c r="L3" s="9">
        <v>118</v>
      </c>
      <c r="M3" s="9">
        <v>125</v>
      </c>
      <c r="N3" s="9">
        <v>130</v>
      </c>
      <c r="O3" s="9">
        <v>100</v>
      </c>
      <c r="R3" s="6">
        <v>1</v>
      </c>
      <c r="S3" s="7" t="s">
        <v>27</v>
      </c>
      <c r="T3" s="6">
        <v>200</v>
      </c>
    </row>
    <row r="4" spans="1:20" ht="37.5" customHeight="1">
      <c r="A4" s="6">
        <v>2</v>
      </c>
      <c r="B4" s="6" t="s">
        <v>11</v>
      </c>
      <c r="C4" s="7" t="str">
        <f>оценки!B6</f>
        <v>Бритова Анна Констатиновна</v>
      </c>
      <c r="D4" s="9">
        <f t="shared" si="0"/>
        <v>205</v>
      </c>
      <c r="E4" s="8">
        <f t="shared" ref="E4:E19" si="1">H4+I4+J4+K4+L4+M4+N4+O4</f>
        <v>730</v>
      </c>
      <c r="F4" s="9"/>
      <c r="G4" s="9"/>
      <c r="H4" s="9">
        <v>75</v>
      </c>
      <c r="I4" s="9">
        <v>80</v>
      </c>
      <c r="J4" s="9">
        <v>75</v>
      </c>
      <c r="K4" s="9">
        <v>80</v>
      </c>
      <c r="L4" s="9">
        <v>116</v>
      </c>
      <c r="M4" s="9">
        <v>98</v>
      </c>
      <c r="N4" s="9">
        <v>106</v>
      </c>
      <c r="O4" s="9">
        <v>100</v>
      </c>
      <c r="R4" s="6">
        <v>2</v>
      </c>
      <c r="S4" s="7" t="s">
        <v>26</v>
      </c>
      <c r="T4" s="6">
        <v>205</v>
      </c>
    </row>
    <row r="5" spans="1:20" ht="37.5" customHeight="1">
      <c r="A5" s="6">
        <v>3</v>
      </c>
      <c r="B5" s="6" t="s">
        <v>11</v>
      </c>
      <c r="C5" s="7" t="str">
        <f>оценки!B7</f>
        <v>Буренкова Кристина Сергеевна</v>
      </c>
      <c r="D5" s="9">
        <f t="shared" si="0"/>
        <v>212</v>
      </c>
      <c r="E5" s="8">
        <f t="shared" si="1"/>
        <v>683</v>
      </c>
      <c r="F5" s="9"/>
      <c r="G5" s="9"/>
      <c r="H5" s="9">
        <v>70</v>
      </c>
      <c r="I5" s="9">
        <v>80</v>
      </c>
      <c r="J5" s="9">
        <v>75</v>
      </c>
      <c r="K5" s="9">
        <v>80</v>
      </c>
      <c r="L5" s="9">
        <v>96</v>
      </c>
      <c r="M5" s="9">
        <v>100</v>
      </c>
      <c r="N5" s="9">
        <v>97</v>
      </c>
      <c r="O5" s="9">
        <v>85</v>
      </c>
      <c r="R5" s="6">
        <v>3</v>
      </c>
      <c r="S5" s="7" t="s">
        <v>25</v>
      </c>
      <c r="T5" s="6">
        <v>212</v>
      </c>
    </row>
    <row r="6" spans="1:20" ht="37.5" customHeight="1">
      <c r="A6" s="6">
        <v>4</v>
      </c>
      <c r="B6" s="6" t="s">
        <v>11</v>
      </c>
      <c r="C6" s="7" t="str">
        <f>оценки!B8</f>
        <v>Дмитриева Элиза Сергеевна</v>
      </c>
      <c r="D6" s="9">
        <f t="shared" si="0"/>
        <v>193</v>
      </c>
      <c r="E6" s="8">
        <f t="shared" si="1"/>
        <v>708</v>
      </c>
      <c r="F6" s="9"/>
      <c r="G6" s="9"/>
      <c r="H6" s="9">
        <v>70</v>
      </c>
      <c r="I6" s="9">
        <v>80</v>
      </c>
      <c r="J6" s="9">
        <v>75</v>
      </c>
      <c r="K6" s="9">
        <v>75</v>
      </c>
      <c r="L6" s="9">
        <v>108</v>
      </c>
      <c r="M6" s="9">
        <v>110</v>
      </c>
      <c r="N6" s="9">
        <v>100</v>
      </c>
      <c r="O6" s="9">
        <v>90</v>
      </c>
      <c r="R6" s="6">
        <v>4</v>
      </c>
      <c r="S6" s="7" t="s">
        <v>24</v>
      </c>
      <c r="T6" s="6">
        <v>193</v>
      </c>
    </row>
    <row r="7" spans="1:20" ht="37.5" customHeight="1">
      <c r="A7" s="6">
        <v>5</v>
      </c>
      <c r="B7" s="6" t="s">
        <v>6</v>
      </c>
      <c r="C7" s="7" t="str">
        <f>оценки!B9</f>
        <v>Дроздова Валерия Андреевна</v>
      </c>
      <c r="D7" s="9">
        <f t="shared" si="0"/>
        <v>187</v>
      </c>
      <c r="E7" s="8">
        <f t="shared" si="1"/>
        <v>857</v>
      </c>
      <c r="F7" s="9"/>
      <c r="G7" s="9"/>
      <c r="H7" s="9">
        <v>95</v>
      </c>
      <c r="I7" s="9">
        <v>95</v>
      </c>
      <c r="J7" s="9">
        <v>92</v>
      </c>
      <c r="K7" s="9">
        <v>95</v>
      </c>
      <c r="L7" s="9">
        <v>120</v>
      </c>
      <c r="M7" s="9">
        <v>125</v>
      </c>
      <c r="N7" s="9">
        <v>120</v>
      </c>
      <c r="O7" s="9">
        <v>115</v>
      </c>
      <c r="R7" s="6">
        <v>5</v>
      </c>
      <c r="S7" s="7" t="s">
        <v>23</v>
      </c>
      <c r="T7" s="6">
        <v>187</v>
      </c>
    </row>
    <row r="8" spans="1:20" ht="37.5" customHeight="1">
      <c r="A8" s="6">
        <v>6</v>
      </c>
      <c r="B8" s="6" t="s">
        <v>11</v>
      </c>
      <c r="C8" s="7" t="str">
        <f>оценки!B10</f>
        <v>Калугин Захар Сергеевич</v>
      </c>
      <c r="D8" s="9">
        <f t="shared" si="0"/>
        <v>195</v>
      </c>
      <c r="E8" s="8">
        <f t="shared" si="1"/>
        <v>805</v>
      </c>
      <c r="F8" s="9"/>
      <c r="G8" s="9"/>
      <c r="H8" s="9">
        <v>82</v>
      </c>
      <c r="I8" s="9">
        <v>90</v>
      </c>
      <c r="J8" s="9">
        <v>75</v>
      </c>
      <c r="K8" s="9">
        <v>80</v>
      </c>
      <c r="L8" s="9">
        <v>126</v>
      </c>
      <c r="M8" s="9">
        <v>125</v>
      </c>
      <c r="N8" s="9">
        <v>117</v>
      </c>
      <c r="O8" s="9">
        <v>110</v>
      </c>
      <c r="R8" s="6">
        <v>6</v>
      </c>
      <c r="S8" s="7" t="s">
        <v>22</v>
      </c>
      <c r="T8" s="6">
        <v>195</v>
      </c>
    </row>
    <row r="9" spans="1:20" ht="37.5" customHeight="1">
      <c r="A9" s="6">
        <v>7</v>
      </c>
      <c r="B9" s="6" t="s">
        <v>6</v>
      </c>
      <c r="C9" s="7" t="str">
        <f>оценки!B11</f>
        <v>Ковалева Елена Артаковна</v>
      </c>
      <c r="D9" s="9">
        <f t="shared" si="0"/>
        <v>178</v>
      </c>
      <c r="E9" s="8">
        <f t="shared" si="1"/>
        <v>679</v>
      </c>
      <c r="F9" s="9"/>
      <c r="G9" s="9"/>
      <c r="H9" s="9">
        <v>87</v>
      </c>
      <c r="I9" s="9">
        <v>80</v>
      </c>
      <c r="J9" s="9">
        <v>75</v>
      </c>
      <c r="K9" s="9">
        <v>80</v>
      </c>
      <c r="L9" s="9">
        <v>97</v>
      </c>
      <c r="M9" s="9">
        <v>80</v>
      </c>
      <c r="N9" s="9">
        <v>90</v>
      </c>
      <c r="O9" s="9">
        <v>90</v>
      </c>
      <c r="R9" s="6">
        <v>7</v>
      </c>
      <c r="S9" s="7" t="s">
        <v>28</v>
      </c>
      <c r="T9" s="6">
        <v>178</v>
      </c>
    </row>
    <row r="10" spans="1:20" ht="37.5" customHeight="1">
      <c r="A10" s="6">
        <v>8</v>
      </c>
      <c r="B10" s="6" t="s">
        <v>11</v>
      </c>
      <c r="C10" s="7" t="str">
        <f>оценки!B12</f>
        <v>Ковальчук Маргарита Сергеевна</v>
      </c>
      <c r="D10" s="9">
        <f t="shared" si="0"/>
        <v>189</v>
      </c>
      <c r="E10" s="8">
        <f t="shared" si="1"/>
        <v>825</v>
      </c>
      <c r="F10" s="9"/>
      <c r="G10" s="9"/>
      <c r="H10" s="9">
        <v>88</v>
      </c>
      <c r="I10" s="9">
        <v>100</v>
      </c>
      <c r="J10" s="9">
        <v>93</v>
      </c>
      <c r="K10" s="9">
        <v>95</v>
      </c>
      <c r="L10" s="9">
        <v>118</v>
      </c>
      <c r="M10" s="9">
        <v>106</v>
      </c>
      <c r="N10" s="9">
        <v>110</v>
      </c>
      <c r="O10" s="9">
        <v>115</v>
      </c>
      <c r="R10" s="6">
        <v>8</v>
      </c>
      <c r="S10" s="7" t="s">
        <v>21</v>
      </c>
      <c r="T10" s="6">
        <v>189</v>
      </c>
    </row>
    <row r="11" spans="1:20" ht="37.5" customHeight="1">
      <c r="A11" s="6">
        <v>9</v>
      </c>
      <c r="B11" s="6" t="s">
        <v>6</v>
      </c>
      <c r="C11" s="7" t="str">
        <f>оценки!B13</f>
        <v>Лазарева Евгения Евгеньевна</v>
      </c>
      <c r="D11" s="9">
        <f t="shared" si="0"/>
        <v>171</v>
      </c>
      <c r="E11" s="8">
        <f t="shared" si="1"/>
        <v>683</v>
      </c>
      <c r="F11" s="9"/>
      <c r="G11" s="9"/>
      <c r="H11" s="9">
        <v>70</v>
      </c>
      <c r="I11" s="9">
        <v>80</v>
      </c>
      <c r="J11" s="9">
        <v>91</v>
      </c>
      <c r="K11" s="9">
        <v>80</v>
      </c>
      <c r="L11" s="9">
        <v>105</v>
      </c>
      <c r="M11" s="9">
        <v>85</v>
      </c>
      <c r="N11" s="9">
        <v>82</v>
      </c>
      <c r="O11" s="9">
        <v>90</v>
      </c>
      <c r="R11" s="6">
        <v>9</v>
      </c>
      <c r="S11" s="7" t="s">
        <v>20</v>
      </c>
      <c r="T11" s="6">
        <v>171</v>
      </c>
    </row>
    <row r="12" spans="1:20" ht="37.5" customHeight="1">
      <c r="A12" s="6">
        <v>10</v>
      </c>
      <c r="B12" s="6" t="s">
        <v>6</v>
      </c>
      <c r="C12" s="7" t="str">
        <f>оценки!B14</f>
        <v>Лущенко Дмитрий Геннадьевич</v>
      </c>
      <c r="D12" s="9">
        <f t="shared" si="0"/>
        <v>193</v>
      </c>
      <c r="E12" s="8">
        <f t="shared" si="1"/>
        <v>646</v>
      </c>
      <c r="F12" s="9"/>
      <c r="G12" s="9"/>
      <c r="H12" s="9">
        <v>75</v>
      </c>
      <c r="I12" s="9">
        <v>75</v>
      </c>
      <c r="J12" s="9">
        <v>75</v>
      </c>
      <c r="K12" s="9">
        <v>75</v>
      </c>
      <c r="L12" s="9">
        <v>81</v>
      </c>
      <c r="M12" s="9">
        <v>100</v>
      </c>
      <c r="N12" s="9">
        <v>80</v>
      </c>
      <c r="O12" s="9">
        <v>85</v>
      </c>
      <c r="R12" s="6">
        <v>10</v>
      </c>
      <c r="S12" s="7" t="s">
        <v>19</v>
      </c>
      <c r="T12" s="14">
        <v>193</v>
      </c>
    </row>
    <row r="13" spans="1:20" ht="37.5" customHeight="1">
      <c r="A13" s="33">
        <v>11</v>
      </c>
      <c r="B13" s="33" t="s">
        <v>11</v>
      </c>
      <c r="C13" s="34" t="str">
        <f>оценки!B15</f>
        <v>Марченко Илья Владимирович</v>
      </c>
      <c r="D13" s="43">
        <f t="shared" si="0"/>
        <v>208</v>
      </c>
      <c r="E13" s="44">
        <f t="shared" si="1"/>
        <v>424</v>
      </c>
      <c r="F13" s="43"/>
      <c r="G13" s="43"/>
      <c r="H13" s="43">
        <v>70</v>
      </c>
      <c r="I13" s="43">
        <v>40</v>
      </c>
      <c r="J13" s="43">
        <v>75</v>
      </c>
      <c r="K13" s="43">
        <v>25</v>
      </c>
      <c r="L13" s="43">
        <v>85</v>
      </c>
      <c r="M13" s="43">
        <v>75</v>
      </c>
      <c r="N13" s="43">
        <v>14</v>
      </c>
      <c r="O13" s="43">
        <v>40</v>
      </c>
      <c r="R13" s="6">
        <v>11</v>
      </c>
      <c r="S13" s="7" t="s">
        <v>18</v>
      </c>
      <c r="T13" s="14">
        <v>208</v>
      </c>
    </row>
    <row r="14" spans="1:20" ht="37.5" customHeight="1">
      <c r="A14" s="33">
        <v>12</v>
      </c>
      <c r="B14" s="33" t="s">
        <v>6</v>
      </c>
      <c r="C14" s="34" t="str">
        <f>оценки!B16</f>
        <v>Орлов Никита Константинович</v>
      </c>
      <c r="D14" s="43">
        <f t="shared" si="0"/>
        <v>137</v>
      </c>
      <c r="E14" s="44">
        <f t="shared" si="1"/>
        <v>495</v>
      </c>
      <c r="F14" s="43"/>
      <c r="G14" s="43"/>
      <c r="H14" s="43">
        <v>75</v>
      </c>
      <c r="I14" s="43">
        <v>0</v>
      </c>
      <c r="J14" s="43">
        <v>75</v>
      </c>
      <c r="K14" s="43">
        <v>75</v>
      </c>
      <c r="L14" s="43">
        <v>60</v>
      </c>
      <c r="M14" s="43">
        <v>100</v>
      </c>
      <c r="N14" s="43">
        <v>80</v>
      </c>
      <c r="O14" s="43">
        <v>30</v>
      </c>
      <c r="R14" s="6">
        <v>12</v>
      </c>
      <c r="S14" s="7" t="s">
        <v>17</v>
      </c>
      <c r="T14" s="14">
        <v>137</v>
      </c>
    </row>
    <row r="15" spans="1:20" ht="37.5" customHeight="1">
      <c r="A15" s="6">
        <v>13</v>
      </c>
      <c r="B15" s="6" t="s">
        <v>6</v>
      </c>
      <c r="C15" s="7" t="str">
        <f>оценки!B17</f>
        <v>Пащенко Елизавета Евгеньевна</v>
      </c>
      <c r="D15" s="9">
        <f t="shared" si="0"/>
        <v>146</v>
      </c>
      <c r="E15" s="8">
        <f t="shared" si="1"/>
        <v>680</v>
      </c>
      <c r="F15" s="9"/>
      <c r="G15" s="9"/>
      <c r="H15" s="9">
        <v>70</v>
      </c>
      <c r="I15" s="9">
        <v>85</v>
      </c>
      <c r="J15" s="9">
        <v>75</v>
      </c>
      <c r="K15" s="9">
        <v>85</v>
      </c>
      <c r="L15" s="9">
        <v>98</v>
      </c>
      <c r="M15" s="9">
        <v>81</v>
      </c>
      <c r="N15" s="9">
        <v>96</v>
      </c>
      <c r="O15" s="9">
        <v>90</v>
      </c>
      <c r="R15" s="6">
        <v>13</v>
      </c>
      <c r="S15" s="7" t="s">
        <v>16</v>
      </c>
      <c r="T15" s="14">
        <v>146</v>
      </c>
    </row>
    <row r="16" spans="1:20" ht="37.5" customHeight="1">
      <c r="A16" s="6">
        <v>14</v>
      </c>
      <c r="B16" s="6" t="s">
        <v>11</v>
      </c>
      <c r="C16" s="7" t="str">
        <f>оценки!B18</f>
        <v>Попова Анастасия Станиславовна</v>
      </c>
      <c r="D16" s="9">
        <f t="shared" si="0"/>
        <v>196</v>
      </c>
      <c r="E16" s="8">
        <f t="shared" si="1"/>
        <v>726</v>
      </c>
      <c r="F16" s="9"/>
      <c r="G16" s="9"/>
      <c r="H16" s="9">
        <v>72</v>
      </c>
      <c r="I16" s="9">
        <v>80</v>
      </c>
      <c r="J16" s="9">
        <v>75</v>
      </c>
      <c r="K16" s="9">
        <v>80</v>
      </c>
      <c r="L16" s="9">
        <v>103</v>
      </c>
      <c r="M16" s="9">
        <v>96</v>
      </c>
      <c r="N16" s="9">
        <v>105</v>
      </c>
      <c r="O16" s="9">
        <v>115</v>
      </c>
      <c r="R16" s="6">
        <v>14</v>
      </c>
      <c r="S16" s="7" t="s">
        <v>15</v>
      </c>
      <c r="T16" s="14">
        <v>196</v>
      </c>
    </row>
    <row r="17" spans="1:20" ht="37.5" customHeight="1">
      <c r="A17" s="6">
        <v>15</v>
      </c>
      <c r="B17" s="6" t="s">
        <v>11</v>
      </c>
      <c r="C17" s="7" t="str">
        <f>оценки!B19</f>
        <v>Салихов Арсен Артурович</v>
      </c>
      <c r="D17" s="9">
        <f t="shared" si="0"/>
        <v>207</v>
      </c>
      <c r="E17" s="8">
        <f t="shared" si="1"/>
        <v>658</v>
      </c>
      <c r="F17" s="9"/>
      <c r="G17" s="9"/>
      <c r="H17" s="9">
        <v>70</v>
      </c>
      <c r="I17" s="9">
        <v>80</v>
      </c>
      <c r="J17" s="9">
        <v>75</v>
      </c>
      <c r="K17" s="9">
        <v>80</v>
      </c>
      <c r="L17" s="9">
        <v>83</v>
      </c>
      <c r="M17" s="9">
        <v>100</v>
      </c>
      <c r="N17" s="9">
        <v>90</v>
      </c>
      <c r="O17" s="9">
        <v>80</v>
      </c>
      <c r="R17" s="6">
        <v>15</v>
      </c>
      <c r="S17" s="7" t="s">
        <v>14</v>
      </c>
      <c r="T17" s="14">
        <v>207</v>
      </c>
    </row>
    <row r="18" spans="1:20" ht="37.5" customHeight="1">
      <c r="A18" s="6">
        <v>16</v>
      </c>
      <c r="B18" s="6" t="s">
        <v>6</v>
      </c>
      <c r="C18" s="7" t="str">
        <f>оценки!B20</f>
        <v>Смирнова Валерия Юрьевна</v>
      </c>
      <c r="D18" s="9">
        <f t="shared" si="0"/>
        <v>184</v>
      </c>
      <c r="E18" s="8">
        <f t="shared" si="1"/>
        <v>836</v>
      </c>
      <c r="F18" s="9"/>
      <c r="G18" s="9"/>
      <c r="H18" s="9">
        <v>90</v>
      </c>
      <c r="I18" s="9">
        <v>100</v>
      </c>
      <c r="J18" s="9">
        <v>75</v>
      </c>
      <c r="K18" s="9">
        <v>90</v>
      </c>
      <c r="L18" s="9">
        <v>126</v>
      </c>
      <c r="M18" s="9">
        <v>125</v>
      </c>
      <c r="N18" s="9">
        <v>120</v>
      </c>
      <c r="O18" s="9">
        <v>110</v>
      </c>
      <c r="R18" s="6">
        <v>16</v>
      </c>
      <c r="S18" s="7" t="s">
        <v>13</v>
      </c>
      <c r="T18" s="14">
        <v>184</v>
      </c>
    </row>
    <row r="19" spans="1:20" ht="37.5" customHeight="1">
      <c r="A19" s="6">
        <v>17</v>
      </c>
      <c r="B19" s="6" t="s">
        <v>6</v>
      </c>
      <c r="C19" s="7" t="str">
        <f>оценки!B21</f>
        <v>Сотникова Алина Михайловна</v>
      </c>
      <c r="D19" s="9">
        <f t="shared" si="0"/>
        <v>141</v>
      </c>
      <c r="E19" s="8">
        <f t="shared" si="1"/>
        <v>677</v>
      </c>
      <c r="F19" s="9"/>
      <c r="G19" s="9"/>
      <c r="H19" s="9">
        <v>87</v>
      </c>
      <c r="I19" s="9">
        <v>85</v>
      </c>
      <c r="J19" s="9">
        <v>75</v>
      </c>
      <c r="K19" s="9">
        <v>80</v>
      </c>
      <c r="L19" s="9">
        <v>84</v>
      </c>
      <c r="M19" s="9">
        <v>80</v>
      </c>
      <c r="N19" s="9">
        <v>96</v>
      </c>
      <c r="O19" s="9">
        <v>90</v>
      </c>
      <c r="R19" s="6">
        <v>17</v>
      </c>
      <c r="S19" s="7" t="s">
        <v>12</v>
      </c>
      <c r="T19" s="14">
        <v>141</v>
      </c>
    </row>
    <row r="20" spans="1:20" ht="27">
      <c r="T20" s="2"/>
    </row>
  </sheetData>
  <mergeCells count="2">
    <mergeCell ref="A1:O1"/>
    <mergeCell ref="R1:S1"/>
  </mergeCells>
  <pageMargins left="0.7" right="0.7" top="0.75" bottom="0.75" header="0.3" footer="0.3"/>
  <pageSetup paperSize="9" scale="35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Суммарный рейтинг</vt:lpstr>
      <vt:lpstr>оценки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msmsu-installer</dc:creator>
  <cp:lastModifiedBy>lukyanova_ie</cp:lastModifiedBy>
  <cp:lastPrinted>2018-02-06T12:06:21Z</cp:lastPrinted>
  <dcterms:created xsi:type="dcterms:W3CDTF">2011-01-11T09:11:36Z</dcterms:created>
  <dcterms:modified xsi:type="dcterms:W3CDTF">2019-12-06T10:46:19Z</dcterms:modified>
</cp:coreProperties>
</file>